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alte\Desktop\"/>
    </mc:Choice>
  </mc:AlternateContent>
  <xr:revisionPtr revIDLastSave="0" documentId="13_ncr:1_{5C5E064B-0C70-4BF2-9871-847FBFFC7C96}" xr6:coauthVersionLast="47" xr6:coauthVersionMax="47" xr10:uidLastSave="{00000000-0000-0000-0000-000000000000}"/>
  <bookViews>
    <workbookView xWindow="2730" yWindow="0" windowWidth="25830" windowHeight="20880" xr2:uid="{55D72742-E1B6-48AC-A7A0-3122E5BC9F93}"/>
  </bookViews>
  <sheets>
    <sheet name="Ein Tippschein" sheetId="1" r:id="rId1"/>
    <sheet name="Mehrere Tippscheine" sheetId="3" r:id="rId2"/>
  </sheets>
  <definedNames>
    <definedName name="_asp1">'Ein Tippschein'!$G$9</definedName>
    <definedName name="_asp10">'Ein Tippschein'!$G$18</definedName>
    <definedName name="_asp11">'Ein Tippschein'!$G$19</definedName>
    <definedName name="_asp12">'Ein Tippschein'!$G$20</definedName>
    <definedName name="_asp13">'Ein Tippschein'!$G$21</definedName>
    <definedName name="_asp14">'Ein Tippschein'!$G$22</definedName>
    <definedName name="_asp15">'Ein Tippschein'!$G$23</definedName>
    <definedName name="_asp2">'Ein Tippschein'!$G$10</definedName>
    <definedName name="_asp3">'Ein Tippschein'!$G$11</definedName>
    <definedName name="_asp4">'Ein Tippschein'!$G$12</definedName>
    <definedName name="_asp5">'Ein Tippschein'!$G$13</definedName>
    <definedName name="_asp6">'Ein Tippschein'!$G$14</definedName>
    <definedName name="_asp7">'Ein Tippschein'!$G$15</definedName>
    <definedName name="_asp8">'Ein Tippschein'!$G$16</definedName>
    <definedName name="_asp9">'Ein Tippschein'!$G$17</definedName>
    <definedName name="_gsp1">'Ein Tippschein'!$H$9</definedName>
    <definedName name="_gsp10">'Ein Tippschein'!$H$18</definedName>
    <definedName name="_gsp11">'Ein Tippschein'!$H$19</definedName>
    <definedName name="_gsp12">'Ein Tippschein'!$H$20</definedName>
    <definedName name="_gsp13">'Ein Tippschein'!$H$21</definedName>
    <definedName name="_gsp14">'Ein Tippschein'!$H$22</definedName>
    <definedName name="_gsp15">'Ein Tippschein'!$H$23</definedName>
    <definedName name="_gsp2">'Ein Tippschein'!$H$10</definedName>
    <definedName name="_gsp3">'Ein Tippschein'!$H$11</definedName>
    <definedName name="_gsp4">'Ein Tippschein'!$H$12</definedName>
    <definedName name="_gsp5">'Ein Tippschein'!$H$13</definedName>
    <definedName name="_gsp6">'Ein Tippschein'!$H$14</definedName>
    <definedName name="_gsp7">'Ein Tippschein'!$H$15</definedName>
    <definedName name="_gsp8">'Ein Tippschein'!$H$16</definedName>
    <definedName name="_gsp9">'Ein Tippschein'!$H$17</definedName>
    <definedName name="_svu01">'Ein Tippschein'!$I$9</definedName>
    <definedName name="_svu02">'Ein Tippschein'!$I$10</definedName>
    <definedName name="_svu03">'Ein Tippschein'!$I$11</definedName>
    <definedName name="_svu04">'Ein Tippschein'!$I$12</definedName>
    <definedName name="_svu05">'Ein Tippschein'!$I$13</definedName>
    <definedName name="_svu06">'Ein Tippschein'!$I$14</definedName>
    <definedName name="_svu07">'Ein Tippschein'!$I$15</definedName>
    <definedName name="_svu08">'Ein Tippschein'!$I$16</definedName>
    <definedName name="_svu09">'Ein Tippschein'!$I$17</definedName>
    <definedName name="_svu10">'Ein Tippschein'!$I$18</definedName>
    <definedName name="_svu11">'Ein Tippschein'!$I$19</definedName>
    <definedName name="_svu12">'Ein Tippschein'!$I$22</definedName>
    <definedName name="_svu13">'Ein Tippschein'!$I$23</definedName>
    <definedName name="_xlnm.Print_Area" localSheetId="0">'Ein Tippschein'!$A$1:$J$49</definedName>
    <definedName name="eT">'Ein Tippschein'!$H$27</definedName>
    <definedName name="gT">'Ein Tippschein'!$G$27</definedName>
    <definedName name="gTA">'Ein Tippschein'!$E$34</definedName>
    <definedName name="gTG">'Ein Tippschein'!$E$35</definedName>
    <definedName name="gTV">'Ein Tippschein'!$E$33</definedName>
    <definedName name="punkte">'Ein Tippschein'!$G$26</definedName>
    <definedName name="punkte_punkte">'Ein Tippschein'!$E$39</definedName>
    <definedName name="rang">'Ein Tippschein'!$G$25</definedName>
    <definedName name="rang_punkte">'Ein Tippschein'!$E$38</definedName>
    <definedName name="rTV">'Ein Tippschein'!$E$42</definedName>
    <definedName name="SeT">'Ein Tippschein'!$E$41</definedName>
    <definedName name="SgT">'Ein Tippschein'!$E$40</definedName>
    <definedName name="SVU">'Ein Tippschein'!$E$32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Y23" i="3" l="1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I14" i="1"/>
  <c r="I18" i="1"/>
  <c r="D4" i="3"/>
  <c r="A10" i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L23" i="1"/>
  <c r="K23" i="1"/>
  <c r="K22" i="1"/>
  <c r="K21" i="1"/>
  <c r="K20" i="1"/>
  <c r="K19" i="1"/>
  <c r="K18" i="1"/>
  <c r="K17" i="1"/>
  <c r="K16" i="1"/>
  <c r="K15" i="1"/>
  <c r="K13" i="1"/>
  <c r="K12" i="1"/>
  <c r="K11" i="1"/>
  <c r="I13" i="1"/>
  <c r="K10" i="1"/>
  <c r="I17" i="1" l="1"/>
  <c r="I9" i="1"/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L9" i="1"/>
  <c r="K14" i="1"/>
  <c r="C6" i="3"/>
  <c r="M22" i="1" l="1"/>
  <c r="M23" i="1" s="1"/>
  <c r="H27" i="1"/>
  <c r="L10" i="1"/>
  <c r="L11" i="1" s="1"/>
  <c r="L12" i="1" s="1"/>
  <c r="L13" i="1" s="1"/>
  <c r="I23" i="1"/>
  <c r="I21" i="1"/>
  <c r="I20" i="1"/>
  <c r="I19" i="1"/>
  <c r="I16" i="1"/>
  <c r="I15" i="1"/>
  <c r="I12" i="1"/>
  <c r="I11" i="1"/>
  <c r="I10" i="1"/>
  <c r="L14" i="1" l="1"/>
  <c r="L15" i="1" s="1"/>
  <c r="L16" i="1" s="1"/>
  <c r="L17" i="1" s="1"/>
  <c r="L18" i="1" s="1"/>
  <c r="L19" i="1" s="1"/>
  <c r="L20" i="1" s="1"/>
  <c r="L21" i="1" s="1"/>
  <c r="I22" i="1"/>
  <c r="L22" i="1" l="1"/>
  <c r="G27" i="1"/>
  <c r="E20" i="3"/>
  <c r="E19" i="3"/>
  <c r="D20" i="3"/>
  <c r="D19" i="3"/>
  <c r="B17" i="3"/>
  <c r="B18" i="3"/>
  <c r="B19" i="3"/>
  <c r="CR61" i="3" l="1"/>
  <c r="CX61" i="3"/>
  <c r="CV61" i="3"/>
  <c r="CN61" i="3"/>
  <c r="CF61" i="3"/>
  <c r="CP61" i="3"/>
  <c r="CL61" i="3"/>
  <c r="CD61" i="3"/>
  <c r="CH61" i="3"/>
  <c r="CT61" i="3"/>
  <c r="CJ61" i="3"/>
  <c r="CB61" i="3"/>
  <c r="BZ61" i="3"/>
  <c r="CJ60" i="3"/>
  <c r="CN60" i="3"/>
  <c r="CX60" i="3"/>
  <c r="CH60" i="3"/>
  <c r="CR60" i="3"/>
  <c r="CB60" i="3"/>
  <c r="CL60" i="3"/>
  <c r="CV60" i="3"/>
  <c r="CF60" i="3"/>
  <c r="CT60" i="3"/>
  <c r="CD60" i="3"/>
  <c r="BZ60" i="3"/>
  <c r="CP60" i="3"/>
  <c r="CV59" i="3"/>
  <c r="CR59" i="3"/>
  <c r="CN59" i="3"/>
  <c r="CJ59" i="3"/>
  <c r="CF59" i="3"/>
  <c r="CB59" i="3"/>
  <c r="CX59" i="3"/>
  <c r="CT59" i="3"/>
  <c r="CP59" i="3"/>
  <c r="CL59" i="3"/>
  <c r="CH59" i="3"/>
  <c r="CD59" i="3"/>
  <c r="BZ59" i="3"/>
  <c r="BT61" i="3"/>
  <c r="BD61" i="3"/>
  <c r="AN61" i="3"/>
  <c r="X61" i="3"/>
  <c r="H61" i="3"/>
  <c r="BV61" i="3"/>
  <c r="AJ61" i="3"/>
  <c r="R61" i="3"/>
  <c r="BR61" i="3"/>
  <c r="AZ61" i="3"/>
  <c r="AH61" i="3"/>
  <c r="P61" i="3"/>
  <c r="BP61" i="3"/>
  <c r="AX61" i="3"/>
  <c r="AF61" i="3"/>
  <c r="N61" i="3"/>
  <c r="BL61" i="3"/>
  <c r="AT61" i="3"/>
  <c r="AB61" i="3"/>
  <c r="J61" i="3"/>
  <c r="BJ61" i="3"/>
  <c r="AR61" i="3"/>
  <c r="Z61" i="3"/>
  <c r="F61" i="3"/>
  <c r="BH61" i="3"/>
  <c r="AP61" i="3"/>
  <c r="V61" i="3"/>
  <c r="D61" i="3"/>
  <c r="AV61" i="3"/>
  <c r="T61" i="3"/>
  <c r="BN61" i="3"/>
  <c r="AL61" i="3"/>
  <c r="AD61" i="3"/>
  <c r="L61" i="3"/>
  <c r="BX61" i="3"/>
  <c r="BF61" i="3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X60" i="3"/>
  <c r="BH60" i="3"/>
  <c r="AR60" i="3"/>
  <c r="AB60" i="3"/>
  <c r="L60" i="3"/>
  <c r="BL60" i="3"/>
  <c r="AT60" i="3"/>
  <c r="Z60" i="3"/>
  <c r="H60" i="3"/>
  <c r="BJ60" i="3"/>
  <c r="AP60" i="3"/>
  <c r="X60" i="3"/>
  <c r="F60" i="3"/>
  <c r="BF60" i="3"/>
  <c r="AN60" i="3"/>
  <c r="V60" i="3"/>
  <c r="BT60" i="3"/>
  <c r="AJ60" i="3"/>
  <c r="R60" i="3"/>
  <c r="BR60" i="3"/>
  <c r="AZ60" i="3"/>
  <c r="AH60" i="3"/>
  <c r="P60" i="3"/>
  <c r="BP60" i="3"/>
  <c r="AX60" i="3"/>
  <c r="AF60" i="3"/>
  <c r="N60" i="3"/>
  <c r="BV60" i="3"/>
  <c r="AV60" i="3"/>
  <c r="BN60" i="3"/>
  <c r="BD60" i="3"/>
  <c r="J60" i="3"/>
  <c r="AL60" i="3"/>
  <c r="T60" i="3"/>
  <c r="AD60" i="3"/>
  <c r="BL59" i="3"/>
  <c r="AV59" i="3"/>
  <c r="AF59" i="3"/>
  <c r="P59" i="3"/>
  <c r="BT59" i="3"/>
  <c r="AJ59" i="3"/>
  <c r="R59" i="3"/>
  <c r="BR59" i="3"/>
  <c r="AZ59" i="3"/>
  <c r="AH59" i="3"/>
  <c r="N59" i="3"/>
  <c r="BP59" i="3"/>
  <c r="AX59" i="3"/>
  <c r="AD59" i="3"/>
  <c r="L59" i="3"/>
  <c r="BJ59" i="3"/>
  <c r="AR59" i="3"/>
  <c r="Z59" i="3"/>
  <c r="H59" i="3"/>
  <c r="BH59" i="3"/>
  <c r="AP59" i="3"/>
  <c r="X59" i="3"/>
  <c r="F59" i="3"/>
  <c r="BX59" i="3"/>
  <c r="BF59" i="3"/>
  <c r="AN59" i="3"/>
  <c r="V59" i="3"/>
  <c r="AB59" i="3"/>
  <c r="BV59" i="3"/>
  <c r="AL59" i="3"/>
  <c r="T59" i="3"/>
  <c r="J59" i="3"/>
  <c r="AT59" i="3"/>
  <c r="BN59" i="3"/>
  <c r="BD59" i="3"/>
  <c r="C20" i="1"/>
  <c r="C21" i="1"/>
  <c r="C22" i="1"/>
  <c r="CX42" i="3"/>
  <c r="CV42" i="3"/>
  <c r="CT42" i="3"/>
  <c r="CR42" i="3"/>
  <c r="CP42" i="3"/>
  <c r="CN42" i="3"/>
  <c r="CL42" i="3"/>
  <c r="CJ42" i="3"/>
  <c r="CH42" i="3"/>
  <c r="CX41" i="3"/>
  <c r="CV41" i="3"/>
  <c r="CT41" i="3"/>
  <c r="CR41" i="3"/>
  <c r="CP41" i="3"/>
  <c r="CN41" i="3"/>
  <c r="CL41" i="3"/>
  <c r="CJ41" i="3"/>
  <c r="CH41" i="3"/>
  <c r="CX40" i="3"/>
  <c r="CV40" i="3"/>
  <c r="CT40" i="3"/>
  <c r="CR40" i="3"/>
  <c r="CP40" i="3"/>
  <c r="CN40" i="3"/>
  <c r="CL40" i="3"/>
  <c r="CJ40" i="3"/>
  <c r="CH40" i="3"/>
  <c r="CX39" i="3"/>
  <c r="CV39" i="3"/>
  <c r="CT39" i="3"/>
  <c r="CR39" i="3"/>
  <c r="CP39" i="3"/>
  <c r="CN39" i="3"/>
  <c r="CL39" i="3"/>
  <c r="CJ39" i="3"/>
  <c r="CH39" i="3"/>
  <c r="CX38" i="3"/>
  <c r="CV38" i="3"/>
  <c r="CT38" i="3"/>
  <c r="CR38" i="3"/>
  <c r="CP38" i="3"/>
  <c r="CN38" i="3"/>
  <c r="CL38" i="3"/>
  <c r="CJ38" i="3"/>
  <c r="CH38" i="3"/>
  <c r="CX37" i="3"/>
  <c r="CV37" i="3"/>
  <c r="CT37" i="3"/>
  <c r="CR37" i="3"/>
  <c r="CP37" i="3"/>
  <c r="CN37" i="3"/>
  <c r="CL37" i="3"/>
  <c r="CJ37" i="3"/>
  <c r="CH37" i="3"/>
  <c r="CX36" i="3"/>
  <c r="CV36" i="3"/>
  <c r="CT36" i="3"/>
  <c r="CR36" i="3"/>
  <c r="CP36" i="3"/>
  <c r="CN36" i="3"/>
  <c r="CL36" i="3"/>
  <c r="CJ36" i="3"/>
  <c r="CH36" i="3"/>
  <c r="CX35" i="3"/>
  <c r="CV35" i="3"/>
  <c r="CT35" i="3"/>
  <c r="CR35" i="3"/>
  <c r="CP35" i="3"/>
  <c r="CN35" i="3"/>
  <c r="CL35" i="3"/>
  <c r="CJ35" i="3"/>
  <c r="CH35" i="3"/>
  <c r="CX34" i="3"/>
  <c r="CV34" i="3"/>
  <c r="CT34" i="3"/>
  <c r="CR34" i="3"/>
  <c r="CP34" i="3"/>
  <c r="CN34" i="3"/>
  <c r="CL34" i="3"/>
  <c r="CJ34" i="3"/>
  <c r="CH34" i="3"/>
  <c r="CX33" i="3"/>
  <c r="CV33" i="3"/>
  <c r="CT33" i="3"/>
  <c r="CR33" i="3"/>
  <c r="CP33" i="3"/>
  <c r="CN33" i="3"/>
  <c r="CL33" i="3"/>
  <c r="CJ33" i="3"/>
  <c r="CH33" i="3"/>
  <c r="CX32" i="3"/>
  <c r="CV32" i="3"/>
  <c r="CT32" i="3"/>
  <c r="CR32" i="3"/>
  <c r="CP32" i="3"/>
  <c r="CN32" i="3"/>
  <c r="CL32" i="3"/>
  <c r="CJ32" i="3"/>
  <c r="CH32" i="3"/>
  <c r="CX31" i="3"/>
  <c r="CV31" i="3"/>
  <c r="CT31" i="3"/>
  <c r="CR31" i="3"/>
  <c r="CP31" i="3"/>
  <c r="CN31" i="3"/>
  <c r="CL31" i="3"/>
  <c r="CJ31" i="3"/>
  <c r="CH31" i="3"/>
  <c r="CX30" i="3"/>
  <c r="CV30" i="3"/>
  <c r="CT30" i="3"/>
  <c r="CR30" i="3"/>
  <c r="CP30" i="3"/>
  <c r="CN30" i="3"/>
  <c r="CL30" i="3"/>
  <c r="CJ30" i="3"/>
  <c r="CH30" i="3"/>
  <c r="CF42" i="3"/>
  <c r="CF40" i="3"/>
  <c r="CF38" i="3"/>
  <c r="CF37" i="3"/>
  <c r="CF36" i="3"/>
  <c r="CF34" i="3"/>
  <c r="CF33" i="3"/>
  <c r="CF32" i="3"/>
  <c r="CF30" i="3"/>
  <c r="CD42" i="3"/>
  <c r="CB42" i="3"/>
  <c r="BZ42" i="3"/>
  <c r="BX42" i="3"/>
  <c r="BV42" i="3"/>
  <c r="BT42" i="3"/>
  <c r="BR42" i="3"/>
  <c r="BP42" i="3"/>
  <c r="BN42" i="3"/>
  <c r="CD41" i="3"/>
  <c r="CB41" i="3"/>
  <c r="BZ41" i="3"/>
  <c r="BX41" i="3"/>
  <c r="BV41" i="3"/>
  <c r="BT41" i="3"/>
  <c r="BR41" i="3"/>
  <c r="BP41" i="3"/>
  <c r="BN41" i="3"/>
  <c r="CD40" i="3"/>
  <c r="CB40" i="3"/>
  <c r="BZ40" i="3"/>
  <c r="BX40" i="3"/>
  <c r="BV40" i="3"/>
  <c r="BT40" i="3"/>
  <c r="BR40" i="3"/>
  <c r="BP40" i="3"/>
  <c r="BN40" i="3"/>
  <c r="CD39" i="3"/>
  <c r="CB39" i="3"/>
  <c r="BZ39" i="3"/>
  <c r="BX39" i="3"/>
  <c r="BV39" i="3"/>
  <c r="BT39" i="3"/>
  <c r="BR39" i="3"/>
  <c r="BP39" i="3"/>
  <c r="BN39" i="3"/>
  <c r="CD38" i="3"/>
  <c r="CB38" i="3"/>
  <c r="BZ38" i="3"/>
  <c r="BX38" i="3"/>
  <c r="BV38" i="3"/>
  <c r="BT38" i="3"/>
  <c r="BR38" i="3"/>
  <c r="BP38" i="3"/>
  <c r="BN38" i="3"/>
  <c r="CD37" i="3"/>
  <c r="CB37" i="3"/>
  <c r="BZ37" i="3"/>
  <c r="BX37" i="3"/>
  <c r="BV37" i="3"/>
  <c r="BT37" i="3"/>
  <c r="BR37" i="3"/>
  <c r="BP37" i="3"/>
  <c r="BN37" i="3"/>
  <c r="CD36" i="3"/>
  <c r="CB36" i="3"/>
  <c r="BZ36" i="3"/>
  <c r="BX36" i="3"/>
  <c r="BV36" i="3"/>
  <c r="BT36" i="3"/>
  <c r="BR36" i="3"/>
  <c r="BP36" i="3"/>
  <c r="BN36" i="3"/>
  <c r="CD35" i="3"/>
  <c r="CB35" i="3"/>
  <c r="BZ35" i="3"/>
  <c r="BX35" i="3"/>
  <c r="BV35" i="3"/>
  <c r="BT35" i="3"/>
  <c r="BR35" i="3"/>
  <c r="BP35" i="3"/>
  <c r="BN35" i="3"/>
  <c r="CD34" i="3"/>
  <c r="CB34" i="3"/>
  <c r="BZ34" i="3"/>
  <c r="BX34" i="3"/>
  <c r="BV34" i="3"/>
  <c r="BT34" i="3"/>
  <c r="BR34" i="3"/>
  <c r="BP34" i="3"/>
  <c r="BN34" i="3"/>
  <c r="CD33" i="3"/>
  <c r="CB33" i="3"/>
  <c r="BZ33" i="3"/>
  <c r="BX33" i="3"/>
  <c r="BV33" i="3"/>
  <c r="BT33" i="3"/>
  <c r="BR33" i="3"/>
  <c r="BP33" i="3"/>
  <c r="BN33" i="3"/>
  <c r="CD32" i="3"/>
  <c r="CB32" i="3"/>
  <c r="BZ32" i="3"/>
  <c r="BX32" i="3"/>
  <c r="BV32" i="3"/>
  <c r="BT32" i="3"/>
  <c r="BR32" i="3"/>
  <c r="BP32" i="3"/>
  <c r="BN32" i="3"/>
  <c r="CD31" i="3"/>
  <c r="CB31" i="3"/>
  <c r="BZ31" i="3"/>
  <c r="BX31" i="3"/>
  <c r="BV31" i="3"/>
  <c r="BT31" i="3"/>
  <c r="BR31" i="3"/>
  <c r="BP31" i="3"/>
  <c r="BN31" i="3"/>
  <c r="CD30" i="3"/>
  <c r="CB30" i="3"/>
  <c r="BZ30" i="3"/>
  <c r="BX30" i="3"/>
  <c r="BV30" i="3"/>
  <c r="BT30" i="3"/>
  <c r="BR30" i="3"/>
  <c r="BP30" i="3"/>
  <c r="BN30" i="3"/>
  <c r="BL42" i="3"/>
  <c r="BL40" i="3"/>
  <c r="BL38" i="3"/>
  <c r="BL36" i="3"/>
  <c r="BL34" i="3"/>
  <c r="BL32" i="3"/>
  <c r="BL30" i="3"/>
  <c r="BJ42" i="3"/>
  <c r="BH42" i="3"/>
  <c r="BF42" i="3"/>
  <c r="BD42" i="3"/>
  <c r="BB42" i="3"/>
  <c r="AZ42" i="3"/>
  <c r="AX42" i="3"/>
  <c r="AV42" i="3"/>
  <c r="AT42" i="3"/>
  <c r="BJ41" i="3"/>
  <c r="BH41" i="3"/>
  <c r="BF41" i="3"/>
  <c r="BD41" i="3"/>
  <c r="BB41" i="3"/>
  <c r="AZ41" i="3"/>
  <c r="AX41" i="3"/>
  <c r="AV41" i="3"/>
  <c r="AT41" i="3"/>
  <c r="BJ40" i="3"/>
  <c r="BH40" i="3"/>
  <c r="BF40" i="3"/>
  <c r="BD40" i="3"/>
  <c r="BB40" i="3"/>
  <c r="AZ40" i="3"/>
  <c r="AX40" i="3"/>
  <c r="AV40" i="3"/>
  <c r="AT40" i="3"/>
  <c r="BJ39" i="3"/>
  <c r="BH39" i="3"/>
  <c r="BF39" i="3"/>
  <c r="BD39" i="3"/>
  <c r="BB39" i="3"/>
  <c r="AZ39" i="3"/>
  <c r="AX39" i="3"/>
  <c r="AV39" i="3"/>
  <c r="AT39" i="3"/>
  <c r="BJ38" i="3"/>
  <c r="BH38" i="3"/>
  <c r="BF38" i="3"/>
  <c r="BD38" i="3"/>
  <c r="BB38" i="3"/>
  <c r="AZ38" i="3"/>
  <c r="AX38" i="3"/>
  <c r="AV38" i="3"/>
  <c r="AT38" i="3"/>
  <c r="BJ37" i="3"/>
  <c r="BH37" i="3"/>
  <c r="BF37" i="3"/>
  <c r="BD37" i="3"/>
  <c r="BB37" i="3"/>
  <c r="AZ37" i="3"/>
  <c r="AX37" i="3"/>
  <c r="AV37" i="3"/>
  <c r="AT37" i="3"/>
  <c r="BJ36" i="3"/>
  <c r="BH36" i="3"/>
  <c r="BF36" i="3"/>
  <c r="BD36" i="3"/>
  <c r="BB36" i="3"/>
  <c r="AZ36" i="3"/>
  <c r="AX36" i="3"/>
  <c r="AV36" i="3"/>
  <c r="AT36" i="3"/>
  <c r="BJ35" i="3"/>
  <c r="BH35" i="3"/>
  <c r="BF35" i="3"/>
  <c r="BD35" i="3"/>
  <c r="BB35" i="3"/>
  <c r="AZ35" i="3"/>
  <c r="AX35" i="3"/>
  <c r="AV35" i="3"/>
  <c r="AT35" i="3"/>
  <c r="BJ34" i="3"/>
  <c r="BH34" i="3"/>
  <c r="BF34" i="3"/>
  <c r="BD34" i="3"/>
  <c r="BB34" i="3"/>
  <c r="AZ34" i="3"/>
  <c r="AX34" i="3"/>
  <c r="AV34" i="3"/>
  <c r="AT34" i="3"/>
  <c r="BJ33" i="3"/>
  <c r="BH33" i="3"/>
  <c r="BF33" i="3"/>
  <c r="BD33" i="3"/>
  <c r="BB33" i="3"/>
  <c r="AZ33" i="3"/>
  <c r="AX33" i="3"/>
  <c r="AV33" i="3"/>
  <c r="AT33" i="3"/>
  <c r="BJ32" i="3"/>
  <c r="BH32" i="3"/>
  <c r="BF32" i="3"/>
  <c r="BD32" i="3"/>
  <c r="BB32" i="3"/>
  <c r="AZ32" i="3"/>
  <c r="AX32" i="3"/>
  <c r="AV32" i="3"/>
  <c r="AT32" i="3"/>
  <c r="BJ31" i="3"/>
  <c r="BH31" i="3"/>
  <c r="BF31" i="3"/>
  <c r="BD31" i="3"/>
  <c r="BB31" i="3"/>
  <c r="AZ31" i="3"/>
  <c r="AX31" i="3"/>
  <c r="AV31" i="3"/>
  <c r="AT31" i="3"/>
  <c r="BJ30" i="3"/>
  <c r="BH30" i="3"/>
  <c r="BF30" i="3"/>
  <c r="BD30" i="3"/>
  <c r="BB30" i="3"/>
  <c r="AZ30" i="3"/>
  <c r="AX30" i="3"/>
  <c r="AV30" i="3"/>
  <c r="AT30" i="3"/>
  <c r="AR42" i="3"/>
  <c r="AR40" i="3"/>
  <c r="AR38" i="3"/>
  <c r="AR36" i="3"/>
  <c r="AR34" i="3"/>
  <c r="AR32" i="3"/>
  <c r="AR30" i="3"/>
  <c r="X1" i="3"/>
  <c r="Z1" i="3" s="1"/>
  <c r="AB1" i="3" s="1"/>
  <c r="AD1" i="3" s="1"/>
  <c r="AF1" i="3" s="1"/>
  <c r="AH1" i="3" s="1"/>
  <c r="AJ1" i="3" s="1"/>
  <c r="AL1" i="3" s="1"/>
  <c r="AN1" i="3" s="1"/>
  <c r="AP1" i="3" s="1"/>
  <c r="AR1" i="3" s="1"/>
  <c r="AT1" i="3" s="1"/>
  <c r="AV1" i="3" s="1"/>
  <c r="AX1" i="3" s="1"/>
  <c r="AZ1" i="3" s="1"/>
  <c r="BB1" i="3" s="1"/>
  <c r="BD1" i="3" s="1"/>
  <c r="BF1" i="3" s="1"/>
  <c r="BH1" i="3" s="1"/>
  <c r="BJ1" i="3" s="1"/>
  <c r="BL1" i="3" s="1"/>
  <c r="BN1" i="3" s="1"/>
  <c r="BP1" i="3" s="1"/>
  <c r="BR1" i="3" s="1"/>
  <c r="BT1" i="3" s="1"/>
  <c r="BV1" i="3" s="1"/>
  <c r="BX1" i="3" s="1"/>
  <c r="BZ1" i="3" s="1"/>
  <c r="CB1" i="3" s="1"/>
  <c r="CD1" i="3" s="1"/>
  <c r="CF1" i="3" s="1"/>
  <c r="CH1" i="3" s="1"/>
  <c r="CJ1" i="3" s="1"/>
  <c r="CL1" i="3" s="1"/>
  <c r="CN1" i="3" s="1"/>
  <c r="CP1" i="3" s="1"/>
  <c r="CR1" i="3" s="1"/>
  <c r="CT1" i="3" s="1"/>
  <c r="CV1" i="3" s="1"/>
  <c r="CX1" i="3" s="1"/>
  <c r="AP42" i="3"/>
  <c r="AN42" i="3"/>
  <c r="AL42" i="3"/>
  <c r="AJ42" i="3"/>
  <c r="AH42" i="3"/>
  <c r="AF42" i="3"/>
  <c r="AD42" i="3"/>
  <c r="AB42" i="3"/>
  <c r="Z42" i="3"/>
  <c r="AP41" i="3"/>
  <c r="AN41" i="3"/>
  <c r="AL41" i="3"/>
  <c r="AJ41" i="3"/>
  <c r="AH41" i="3"/>
  <c r="AF41" i="3"/>
  <c r="AD41" i="3"/>
  <c r="AB41" i="3"/>
  <c r="Z41" i="3"/>
  <c r="AP40" i="3"/>
  <c r="AN40" i="3"/>
  <c r="AL40" i="3"/>
  <c r="AJ40" i="3"/>
  <c r="AH40" i="3"/>
  <c r="AF40" i="3"/>
  <c r="AD40" i="3"/>
  <c r="AB40" i="3"/>
  <c r="Z40" i="3"/>
  <c r="AP39" i="3"/>
  <c r="AN39" i="3"/>
  <c r="AL39" i="3"/>
  <c r="AJ39" i="3"/>
  <c r="AH39" i="3"/>
  <c r="AF39" i="3"/>
  <c r="AD39" i="3"/>
  <c r="AB39" i="3"/>
  <c r="Z39" i="3"/>
  <c r="AP38" i="3"/>
  <c r="AN38" i="3"/>
  <c r="AL38" i="3"/>
  <c r="AJ38" i="3"/>
  <c r="AH38" i="3"/>
  <c r="AF38" i="3"/>
  <c r="AD38" i="3"/>
  <c r="AB38" i="3"/>
  <c r="Z38" i="3"/>
  <c r="AP37" i="3"/>
  <c r="AN37" i="3"/>
  <c r="AL37" i="3"/>
  <c r="AJ37" i="3"/>
  <c r="AH37" i="3"/>
  <c r="AF37" i="3"/>
  <c r="AD37" i="3"/>
  <c r="AB37" i="3"/>
  <c r="Z37" i="3"/>
  <c r="AP36" i="3"/>
  <c r="AN36" i="3"/>
  <c r="AL36" i="3"/>
  <c r="AJ36" i="3"/>
  <c r="AH36" i="3"/>
  <c r="AF36" i="3"/>
  <c r="AD36" i="3"/>
  <c r="AB36" i="3"/>
  <c r="Z36" i="3"/>
  <c r="AP35" i="3"/>
  <c r="AN35" i="3"/>
  <c r="AL35" i="3"/>
  <c r="AJ35" i="3"/>
  <c r="AH35" i="3"/>
  <c r="AF35" i="3"/>
  <c r="AD35" i="3"/>
  <c r="AB35" i="3"/>
  <c r="Z35" i="3"/>
  <c r="AP34" i="3"/>
  <c r="AN34" i="3"/>
  <c r="AL34" i="3"/>
  <c r="AJ34" i="3"/>
  <c r="AH34" i="3"/>
  <c r="AF34" i="3"/>
  <c r="AD34" i="3"/>
  <c r="AB34" i="3"/>
  <c r="Z34" i="3"/>
  <c r="AP33" i="3"/>
  <c r="AN33" i="3"/>
  <c r="AL33" i="3"/>
  <c r="AJ33" i="3"/>
  <c r="AH33" i="3"/>
  <c r="AF33" i="3"/>
  <c r="AD33" i="3"/>
  <c r="AB33" i="3"/>
  <c r="Z33" i="3"/>
  <c r="AP32" i="3"/>
  <c r="AN32" i="3"/>
  <c r="AL32" i="3"/>
  <c r="AJ32" i="3"/>
  <c r="AH32" i="3"/>
  <c r="AF32" i="3"/>
  <c r="AD32" i="3"/>
  <c r="AB32" i="3"/>
  <c r="Z32" i="3"/>
  <c r="AP31" i="3"/>
  <c r="AN31" i="3"/>
  <c r="AL31" i="3"/>
  <c r="AJ31" i="3"/>
  <c r="AH31" i="3"/>
  <c r="AF31" i="3"/>
  <c r="AD31" i="3"/>
  <c r="AB31" i="3"/>
  <c r="Z31" i="3"/>
  <c r="AP30" i="3"/>
  <c r="AN30" i="3"/>
  <c r="AL30" i="3"/>
  <c r="AJ30" i="3"/>
  <c r="AH30" i="3"/>
  <c r="AF30" i="3"/>
  <c r="AD30" i="3"/>
  <c r="AB30" i="3"/>
  <c r="Z30" i="3"/>
  <c r="X42" i="3"/>
  <c r="X41" i="3"/>
  <c r="X40" i="3"/>
  <c r="X38" i="3"/>
  <c r="X36" i="3"/>
  <c r="X34" i="3"/>
  <c r="X33" i="3"/>
  <c r="X32" i="3"/>
  <c r="X30" i="3"/>
  <c r="A17" i="3" l="1"/>
  <c r="A59" i="3" s="1"/>
  <c r="AX28" i="3"/>
  <c r="CJ28" i="3"/>
  <c r="CH28" i="3"/>
  <c r="CV28" i="3"/>
  <c r="A18" i="3"/>
  <c r="A60" i="3" s="1"/>
  <c r="CR28" i="3"/>
  <c r="CN28" i="3"/>
  <c r="CL28" i="3"/>
  <c r="AJ28" i="3"/>
  <c r="AP28" i="3"/>
  <c r="BN28" i="3"/>
  <c r="AB28" i="3"/>
  <c r="Z28" i="3"/>
  <c r="AF28" i="3"/>
  <c r="AL28" i="3"/>
  <c r="AH28" i="3"/>
  <c r="AN28" i="3"/>
  <c r="AD28" i="3"/>
  <c r="AV28" i="3"/>
  <c r="BD28" i="3"/>
  <c r="AT28" i="3"/>
  <c r="BF28" i="3"/>
  <c r="CT28" i="3"/>
  <c r="BR28" i="3"/>
  <c r="BZ28" i="3"/>
  <c r="BT28" i="3"/>
  <c r="CB28" i="3"/>
  <c r="AZ28" i="3"/>
  <c r="BH28" i="3"/>
  <c r="BV28" i="3"/>
  <c r="CD28" i="3"/>
  <c r="BB28" i="3"/>
  <c r="BJ28" i="3"/>
  <c r="BP28" i="3"/>
  <c r="BX28" i="3"/>
  <c r="CP28" i="3"/>
  <c r="CX28" i="3"/>
  <c r="CF31" i="3"/>
  <c r="CF35" i="3"/>
  <c r="CF39" i="3"/>
  <c r="CF41" i="3"/>
  <c r="BL33" i="3"/>
  <c r="BL37" i="3"/>
  <c r="BL39" i="3"/>
  <c r="BL41" i="3"/>
  <c r="BL31" i="3"/>
  <c r="BL35" i="3"/>
  <c r="AR31" i="3"/>
  <c r="AR33" i="3"/>
  <c r="AR35" i="3"/>
  <c r="AR37" i="3"/>
  <c r="AR39" i="3"/>
  <c r="AR41" i="3"/>
  <c r="X31" i="3"/>
  <c r="X37" i="3"/>
  <c r="X35" i="3"/>
  <c r="X39" i="3"/>
  <c r="K9" i="1"/>
  <c r="J9" i="1" s="1"/>
  <c r="J10" i="1" s="1"/>
  <c r="J11" i="1" s="1"/>
  <c r="J12" i="1" s="1"/>
  <c r="J13" i="1" s="1"/>
  <c r="D3" i="3"/>
  <c r="B3" i="3"/>
  <c r="A3" i="3"/>
  <c r="D2" i="3"/>
  <c r="B2" i="3"/>
  <c r="A2" i="3"/>
  <c r="A1" i="3"/>
  <c r="E8" i="3"/>
  <c r="D6" i="3"/>
  <c r="B7" i="3"/>
  <c r="B8" i="3"/>
  <c r="B9" i="3"/>
  <c r="B10" i="3"/>
  <c r="B11" i="3"/>
  <c r="B12" i="3"/>
  <c r="B13" i="3"/>
  <c r="B14" i="3"/>
  <c r="B15" i="3"/>
  <c r="B16" i="3"/>
  <c r="B20" i="3"/>
  <c r="B6" i="3"/>
  <c r="CX62" i="3" l="1"/>
  <c r="CV62" i="3"/>
  <c r="CN62" i="3"/>
  <c r="CF62" i="3"/>
  <c r="CT62" i="3"/>
  <c r="CL62" i="3"/>
  <c r="CD62" i="3"/>
  <c r="BZ62" i="3"/>
  <c r="CR62" i="3"/>
  <c r="CJ62" i="3"/>
  <c r="CB62" i="3"/>
  <c r="CP62" i="3"/>
  <c r="CH62" i="3"/>
  <c r="CJ58" i="3"/>
  <c r="CP58" i="3"/>
  <c r="BZ58" i="3"/>
  <c r="CF58" i="3"/>
  <c r="CL58" i="3"/>
  <c r="CX58" i="3"/>
  <c r="CN58" i="3"/>
  <c r="CT58" i="3"/>
  <c r="CV58" i="3"/>
  <c r="CB58" i="3"/>
  <c r="CR58" i="3"/>
  <c r="CH58" i="3"/>
  <c r="CD58" i="3"/>
  <c r="CR57" i="3"/>
  <c r="CJ57" i="3"/>
  <c r="CB57" i="3"/>
  <c r="CL57" i="3"/>
  <c r="CD57" i="3"/>
  <c r="CF57" i="3"/>
  <c r="CT57" i="3"/>
  <c r="CP57" i="3"/>
  <c r="CH57" i="3"/>
  <c r="BZ57" i="3"/>
  <c r="CX57" i="3"/>
  <c r="CV57" i="3"/>
  <c r="CN57" i="3"/>
  <c r="CL56" i="3"/>
  <c r="CN56" i="3"/>
  <c r="CP56" i="3"/>
  <c r="BZ56" i="3"/>
  <c r="CB56" i="3"/>
  <c r="CT56" i="3"/>
  <c r="CD56" i="3"/>
  <c r="CF56" i="3"/>
  <c r="CX56" i="3"/>
  <c r="CH56" i="3"/>
  <c r="CR56" i="3"/>
  <c r="CV56" i="3"/>
  <c r="CJ56" i="3"/>
  <c r="CT55" i="3"/>
  <c r="CJ55" i="3"/>
  <c r="BZ55" i="3"/>
  <c r="CX55" i="3"/>
  <c r="CF55" i="3"/>
  <c r="CV55" i="3"/>
  <c r="CH55" i="3"/>
  <c r="CR55" i="3"/>
  <c r="CN55" i="3"/>
  <c r="CL55" i="3"/>
  <c r="CB55" i="3"/>
  <c r="CP55" i="3"/>
  <c r="CD55" i="3"/>
  <c r="CJ54" i="3"/>
  <c r="CX54" i="3"/>
  <c r="CH54" i="3"/>
  <c r="CF54" i="3"/>
  <c r="CP54" i="3"/>
  <c r="BZ54" i="3"/>
  <c r="CN54" i="3"/>
  <c r="CV54" i="3"/>
  <c r="CT54" i="3"/>
  <c r="CD54" i="3"/>
  <c r="CR54" i="3"/>
  <c r="CB54" i="3"/>
  <c r="CL54" i="3"/>
  <c r="CR53" i="3"/>
  <c r="CJ53" i="3"/>
  <c r="CB53" i="3"/>
  <c r="CP53" i="3"/>
  <c r="CH53" i="3"/>
  <c r="BZ53" i="3"/>
  <c r="CX53" i="3"/>
  <c r="CL53" i="3"/>
  <c r="CV53" i="3"/>
  <c r="CN53" i="3"/>
  <c r="CF53" i="3"/>
  <c r="CT53" i="3"/>
  <c r="CD53" i="3"/>
  <c r="CJ52" i="3"/>
  <c r="CF52" i="3"/>
  <c r="BZ52" i="3"/>
  <c r="CT52" i="3"/>
  <c r="CD52" i="3"/>
  <c r="CN52" i="3"/>
  <c r="CH52" i="3"/>
  <c r="CL52" i="3"/>
  <c r="CV52" i="3"/>
  <c r="CX52" i="3"/>
  <c r="CR52" i="3"/>
  <c r="CB52" i="3"/>
  <c r="CP52" i="3"/>
  <c r="CV51" i="3"/>
  <c r="CR51" i="3"/>
  <c r="CN51" i="3"/>
  <c r="CJ51" i="3"/>
  <c r="CF51" i="3"/>
  <c r="CB51" i="3"/>
  <c r="CX51" i="3"/>
  <c r="CT51" i="3"/>
  <c r="CP51" i="3"/>
  <c r="CL51" i="3"/>
  <c r="CH51" i="3"/>
  <c r="CD51" i="3"/>
  <c r="BZ51" i="3"/>
  <c r="CJ50" i="3"/>
  <c r="CP50" i="3"/>
  <c r="BZ50" i="3"/>
  <c r="CH50" i="3"/>
  <c r="CV50" i="3"/>
  <c r="CF50" i="3"/>
  <c r="CD50" i="3"/>
  <c r="CL50" i="3"/>
  <c r="CN50" i="3"/>
  <c r="CT50" i="3"/>
  <c r="CR50" i="3"/>
  <c r="CB50" i="3"/>
  <c r="CX50" i="3"/>
  <c r="CR49" i="3"/>
  <c r="CJ49" i="3"/>
  <c r="CB49" i="3"/>
  <c r="CD49" i="3"/>
  <c r="CT49" i="3"/>
  <c r="CL49" i="3"/>
  <c r="CF49" i="3"/>
  <c r="CX49" i="3"/>
  <c r="CH49" i="3"/>
  <c r="CV49" i="3"/>
  <c r="CN49" i="3"/>
  <c r="CP49" i="3"/>
  <c r="BZ49" i="3"/>
  <c r="CJ48" i="3"/>
  <c r="BB53" i="3"/>
  <c r="BB61" i="3"/>
  <c r="BB62" i="3"/>
  <c r="CL48" i="3"/>
  <c r="BB54" i="3"/>
  <c r="CN48" i="3"/>
  <c r="BB55" i="3"/>
  <c r="BB48" i="3"/>
  <c r="CP48" i="3"/>
  <c r="BZ48" i="3"/>
  <c r="CR48" i="3"/>
  <c r="CB48" i="3"/>
  <c r="BB49" i="3"/>
  <c r="BB57" i="3"/>
  <c r="CT48" i="3"/>
  <c r="CD48" i="3"/>
  <c r="BB50" i="3"/>
  <c r="CV48" i="3"/>
  <c r="BB59" i="3"/>
  <c r="BB56" i="3"/>
  <c r="BB58" i="3"/>
  <c r="CF48" i="3"/>
  <c r="BB52" i="3"/>
  <c r="BB51" i="3"/>
  <c r="CH48" i="3"/>
  <c r="CX48" i="3"/>
  <c r="BB60" i="3"/>
  <c r="BP58" i="3"/>
  <c r="AZ58" i="3"/>
  <c r="AJ58" i="3"/>
  <c r="T58" i="3"/>
  <c r="BJ58" i="3"/>
  <c r="AR58" i="3"/>
  <c r="Z58" i="3"/>
  <c r="H58" i="3"/>
  <c r="BH58" i="3"/>
  <c r="AP58" i="3"/>
  <c r="X58" i="3"/>
  <c r="F58" i="3"/>
  <c r="BX58" i="3"/>
  <c r="BF58" i="3"/>
  <c r="AN58" i="3"/>
  <c r="V58" i="3"/>
  <c r="BT58" i="3"/>
  <c r="AH58" i="3"/>
  <c r="P58" i="3"/>
  <c r="BR58" i="3"/>
  <c r="AX58" i="3"/>
  <c r="AF58" i="3"/>
  <c r="N58" i="3"/>
  <c r="BN58" i="3"/>
  <c r="AV58" i="3"/>
  <c r="AD58" i="3"/>
  <c r="L58" i="3"/>
  <c r="BD58" i="3"/>
  <c r="AT58" i="3"/>
  <c r="AL58" i="3"/>
  <c r="AB58" i="3"/>
  <c r="R58" i="3"/>
  <c r="J58" i="3"/>
  <c r="BV58" i="3"/>
  <c r="BL58" i="3"/>
  <c r="BP54" i="3"/>
  <c r="AZ54" i="3"/>
  <c r="AJ54" i="3"/>
  <c r="T54" i="3"/>
  <c r="BH54" i="3"/>
  <c r="AP54" i="3"/>
  <c r="X54" i="3"/>
  <c r="F54" i="3"/>
  <c r="BX54" i="3"/>
  <c r="BF54" i="3"/>
  <c r="AN54" i="3"/>
  <c r="V54" i="3"/>
  <c r="BV54" i="3"/>
  <c r="BD54" i="3"/>
  <c r="AL54" i="3"/>
  <c r="R54" i="3"/>
  <c r="BR54" i="3"/>
  <c r="AX54" i="3"/>
  <c r="AF54" i="3"/>
  <c r="N54" i="3"/>
  <c r="BN54" i="3"/>
  <c r="AV54" i="3"/>
  <c r="AD54" i="3"/>
  <c r="L54" i="3"/>
  <c r="BL54" i="3"/>
  <c r="AT54" i="3"/>
  <c r="AB54" i="3"/>
  <c r="J54" i="3"/>
  <c r="P54" i="3"/>
  <c r="BJ54" i="3"/>
  <c r="H54" i="3"/>
  <c r="AH54" i="3"/>
  <c r="BT54" i="3"/>
  <c r="AR54" i="3"/>
  <c r="Z54" i="3"/>
  <c r="BT57" i="3"/>
  <c r="BD57" i="3"/>
  <c r="AN57" i="3"/>
  <c r="X57" i="3"/>
  <c r="H57" i="3"/>
  <c r="BR57" i="3"/>
  <c r="AZ57" i="3"/>
  <c r="AH57" i="3"/>
  <c r="P57" i="3"/>
  <c r="BP57" i="3"/>
  <c r="AX57" i="3"/>
  <c r="AF57" i="3"/>
  <c r="N57" i="3"/>
  <c r="BN57" i="3"/>
  <c r="AV57" i="3"/>
  <c r="AD57" i="3"/>
  <c r="L57" i="3"/>
  <c r="BJ57" i="3"/>
  <c r="AR57" i="3"/>
  <c r="Z57" i="3"/>
  <c r="F57" i="3"/>
  <c r="BH57" i="3"/>
  <c r="AP57" i="3"/>
  <c r="V57" i="3"/>
  <c r="BX57" i="3"/>
  <c r="BF57" i="3"/>
  <c r="AL57" i="3"/>
  <c r="T57" i="3"/>
  <c r="J57" i="3"/>
  <c r="BV57" i="3"/>
  <c r="AB57" i="3"/>
  <c r="BL57" i="3"/>
  <c r="AT57" i="3"/>
  <c r="R57" i="3"/>
  <c r="AJ57" i="3"/>
  <c r="BP50" i="3"/>
  <c r="AZ50" i="3"/>
  <c r="AJ50" i="3"/>
  <c r="T50" i="3"/>
  <c r="BX50" i="3"/>
  <c r="BF50" i="3"/>
  <c r="AN50" i="3"/>
  <c r="V50" i="3"/>
  <c r="BV50" i="3"/>
  <c r="BD50" i="3"/>
  <c r="AL50" i="3"/>
  <c r="R50" i="3"/>
  <c r="BT50" i="3"/>
  <c r="AH50" i="3"/>
  <c r="P50" i="3"/>
  <c r="BN50" i="3"/>
  <c r="AV50" i="3"/>
  <c r="AD50" i="3"/>
  <c r="L50" i="3"/>
  <c r="BL50" i="3"/>
  <c r="AT50" i="3"/>
  <c r="AB50" i="3"/>
  <c r="J50" i="3"/>
  <c r="BJ50" i="3"/>
  <c r="AR50" i="3"/>
  <c r="Z50" i="3"/>
  <c r="H50" i="3"/>
  <c r="AX50" i="3"/>
  <c r="X50" i="3"/>
  <c r="AP50" i="3"/>
  <c r="AF50" i="3"/>
  <c r="N50" i="3"/>
  <c r="BR50" i="3"/>
  <c r="F50" i="3"/>
  <c r="BH50" i="3"/>
  <c r="BX56" i="3"/>
  <c r="BH56" i="3"/>
  <c r="AR56" i="3"/>
  <c r="AB56" i="3"/>
  <c r="L56" i="3"/>
  <c r="BJ56" i="3"/>
  <c r="AP56" i="3"/>
  <c r="X56" i="3"/>
  <c r="F56" i="3"/>
  <c r="BF56" i="3"/>
  <c r="AN56" i="3"/>
  <c r="V56" i="3"/>
  <c r="BV56" i="3"/>
  <c r="BD56" i="3"/>
  <c r="AL56" i="3"/>
  <c r="T56" i="3"/>
  <c r="BR56" i="3"/>
  <c r="AZ56" i="3"/>
  <c r="AH56" i="3"/>
  <c r="P56" i="3"/>
  <c r="BP56" i="3"/>
  <c r="AX56" i="3"/>
  <c r="AF56" i="3"/>
  <c r="N56" i="3"/>
  <c r="BN56" i="3"/>
  <c r="AV56" i="3"/>
  <c r="AD56" i="3"/>
  <c r="J56" i="3"/>
  <c r="AJ56" i="3"/>
  <c r="H56" i="3"/>
  <c r="Z56" i="3"/>
  <c r="AT56" i="3"/>
  <c r="R56" i="3"/>
  <c r="BT56" i="3"/>
  <c r="BL56" i="3"/>
  <c r="BT53" i="3"/>
  <c r="BD53" i="3"/>
  <c r="AN53" i="3"/>
  <c r="X53" i="3"/>
  <c r="H53" i="3"/>
  <c r="BP53" i="3"/>
  <c r="AX53" i="3"/>
  <c r="AF53" i="3"/>
  <c r="N53" i="3"/>
  <c r="BN53" i="3"/>
  <c r="AV53" i="3"/>
  <c r="AD53" i="3"/>
  <c r="L53" i="3"/>
  <c r="BL53" i="3"/>
  <c r="AT53" i="3"/>
  <c r="AB53" i="3"/>
  <c r="J53" i="3"/>
  <c r="BH53" i="3"/>
  <c r="AP53" i="3"/>
  <c r="V53" i="3"/>
  <c r="BX53" i="3"/>
  <c r="BF53" i="3"/>
  <c r="AL53" i="3"/>
  <c r="T53" i="3"/>
  <c r="BV53" i="3"/>
  <c r="AJ53" i="3"/>
  <c r="R53" i="3"/>
  <c r="AR53" i="3"/>
  <c r="BJ53" i="3"/>
  <c r="AH53" i="3"/>
  <c r="Z53" i="3"/>
  <c r="P53" i="3"/>
  <c r="AZ53" i="3"/>
  <c r="F53" i="3"/>
  <c r="BR53" i="3"/>
  <c r="BP48" i="3"/>
  <c r="AZ48" i="3"/>
  <c r="AJ48" i="3"/>
  <c r="T48" i="3"/>
  <c r="BN48" i="3"/>
  <c r="AX48" i="3"/>
  <c r="AH48" i="3"/>
  <c r="R48" i="3"/>
  <c r="BL48" i="3"/>
  <c r="AV48" i="3"/>
  <c r="AF48" i="3"/>
  <c r="P48" i="3"/>
  <c r="BX48" i="3"/>
  <c r="BH48" i="3"/>
  <c r="AR48" i="3"/>
  <c r="AB48" i="3"/>
  <c r="L48" i="3"/>
  <c r="BV48" i="3"/>
  <c r="BF48" i="3"/>
  <c r="AP48" i="3"/>
  <c r="Z48" i="3"/>
  <c r="J48" i="3"/>
  <c r="BT48" i="3"/>
  <c r="BD48" i="3"/>
  <c r="AN48" i="3"/>
  <c r="X48" i="3"/>
  <c r="H48" i="3"/>
  <c r="AT48" i="3"/>
  <c r="AL48" i="3"/>
  <c r="BJ48" i="3"/>
  <c r="AD48" i="3"/>
  <c r="V48" i="3"/>
  <c r="N48" i="3"/>
  <c r="BR48" i="3"/>
  <c r="F48" i="3"/>
  <c r="BX52" i="3"/>
  <c r="BH52" i="3"/>
  <c r="AR52" i="3"/>
  <c r="AB52" i="3"/>
  <c r="L52" i="3"/>
  <c r="BF52" i="3"/>
  <c r="AN52" i="3"/>
  <c r="V52" i="3"/>
  <c r="BV52" i="3"/>
  <c r="BD52" i="3"/>
  <c r="AL52" i="3"/>
  <c r="T52" i="3"/>
  <c r="BT52" i="3"/>
  <c r="AJ52" i="3"/>
  <c r="R52" i="3"/>
  <c r="BP52" i="3"/>
  <c r="AX52" i="3"/>
  <c r="AF52" i="3"/>
  <c r="N52" i="3"/>
  <c r="BN52" i="3"/>
  <c r="AV52" i="3"/>
  <c r="AD52" i="3"/>
  <c r="J52" i="3"/>
  <c r="BL52" i="3"/>
  <c r="AT52" i="3"/>
  <c r="Z52" i="3"/>
  <c r="H52" i="3"/>
  <c r="BR52" i="3"/>
  <c r="AP52" i="3"/>
  <c r="BJ52" i="3"/>
  <c r="AZ52" i="3"/>
  <c r="AH52" i="3"/>
  <c r="F52" i="3"/>
  <c r="X52" i="3"/>
  <c r="P52" i="3"/>
  <c r="BT49" i="3"/>
  <c r="BD49" i="3"/>
  <c r="BN49" i="3"/>
  <c r="AV49" i="3"/>
  <c r="AF49" i="3"/>
  <c r="P49" i="3"/>
  <c r="BL49" i="3"/>
  <c r="AT49" i="3"/>
  <c r="AD49" i="3"/>
  <c r="N49" i="3"/>
  <c r="BJ49" i="3"/>
  <c r="AR49" i="3"/>
  <c r="AB49" i="3"/>
  <c r="L49" i="3"/>
  <c r="BX49" i="3"/>
  <c r="BF49" i="3"/>
  <c r="AN49" i="3"/>
  <c r="X49" i="3"/>
  <c r="H49" i="3"/>
  <c r="BV49" i="3"/>
  <c r="AL49" i="3"/>
  <c r="V49" i="3"/>
  <c r="F49" i="3"/>
  <c r="BR49" i="3"/>
  <c r="AZ49" i="3"/>
  <c r="AJ49" i="3"/>
  <c r="T49" i="3"/>
  <c r="J49" i="3"/>
  <c r="Z49" i="3"/>
  <c r="BP49" i="3"/>
  <c r="AX49" i="3"/>
  <c r="BH49" i="3"/>
  <c r="R49" i="3"/>
  <c r="AP49" i="3"/>
  <c r="AH49" i="3"/>
  <c r="BP62" i="3"/>
  <c r="AZ62" i="3"/>
  <c r="AJ62" i="3"/>
  <c r="T62" i="3"/>
  <c r="D62" i="3"/>
  <c r="BL62" i="3"/>
  <c r="AT62" i="3"/>
  <c r="AB62" i="3"/>
  <c r="J62" i="3"/>
  <c r="BJ62" i="3"/>
  <c r="AR62" i="3"/>
  <c r="Z62" i="3"/>
  <c r="H62" i="3"/>
  <c r="BH62" i="3"/>
  <c r="AP62" i="3"/>
  <c r="X62" i="3"/>
  <c r="F62" i="3"/>
  <c r="BV62" i="3"/>
  <c r="BD62" i="3"/>
  <c r="AL62" i="3"/>
  <c r="R62" i="3"/>
  <c r="BT62" i="3"/>
  <c r="AH62" i="3"/>
  <c r="P62" i="3"/>
  <c r="BR62" i="3"/>
  <c r="AX62" i="3"/>
  <c r="AF62" i="3"/>
  <c r="N62" i="3"/>
  <c r="V62" i="3"/>
  <c r="L62" i="3"/>
  <c r="BN62" i="3"/>
  <c r="AD62" i="3"/>
  <c r="BX62" i="3"/>
  <c r="BF62" i="3"/>
  <c r="AV62" i="3"/>
  <c r="AN62" i="3"/>
  <c r="BL55" i="3"/>
  <c r="AV55" i="3"/>
  <c r="AF55" i="3"/>
  <c r="P55" i="3"/>
  <c r="BR55" i="3"/>
  <c r="AZ55" i="3"/>
  <c r="AH55" i="3"/>
  <c r="N55" i="3"/>
  <c r="BP55" i="3"/>
  <c r="AX55" i="3"/>
  <c r="AD55" i="3"/>
  <c r="L55" i="3"/>
  <c r="BN55" i="3"/>
  <c r="AT55" i="3"/>
  <c r="AB55" i="3"/>
  <c r="J55" i="3"/>
  <c r="BH55" i="3"/>
  <c r="AP55" i="3"/>
  <c r="X55" i="3"/>
  <c r="F55" i="3"/>
  <c r="BX55" i="3"/>
  <c r="BF55" i="3"/>
  <c r="AN55" i="3"/>
  <c r="V55" i="3"/>
  <c r="BV55" i="3"/>
  <c r="BD55" i="3"/>
  <c r="AL55" i="3"/>
  <c r="T55" i="3"/>
  <c r="BJ55" i="3"/>
  <c r="AR55" i="3"/>
  <c r="AJ55" i="3"/>
  <c r="Z55" i="3"/>
  <c r="BT55" i="3"/>
  <c r="R55" i="3"/>
  <c r="H55" i="3"/>
  <c r="BL51" i="3"/>
  <c r="AV51" i="3"/>
  <c r="AF51" i="3"/>
  <c r="P51" i="3"/>
  <c r="BP51" i="3"/>
  <c r="AX51" i="3"/>
  <c r="AD51" i="3"/>
  <c r="L51" i="3"/>
  <c r="BN51" i="3"/>
  <c r="AT51" i="3"/>
  <c r="AB51" i="3"/>
  <c r="J51" i="3"/>
  <c r="BJ51" i="3"/>
  <c r="AR51" i="3"/>
  <c r="Z51" i="3"/>
  <c r="H51" i="3"/>
  <c r="BX51" i="3"/>
  <c r="BF51" i="3"/>
  <c r="AN51" i="3"/>
  <c r="V51" i="3"/>
  <c r="BV51" i="3"/>
  <c r="BD51" i="3"/>
  <c r="AL51" i="3"/>
  <c r="T51" i="3"/>
  <c r="BT51" i="3"/>
  <c r="AJ51" i="3"/>
  <c r="R51" i="3"/>
  <c r="X51" i="3"/>
  <c r="F51" i="3"/>
  <c r="AH51" i="3"/>
  <c r="N51" i="3"/>
  <c r="BR51" i="3"/>
  <c r="AP51" i="3"/>
  <c r="BH51" i="3"/>
  <c r="AZ51" i="3"/>
  <c r="CF27" i="3"/>
  <c r="A20" i="3"/>
  <c r="A62" i="3" s="1"/>
  <c r="A19" i="3"/>
  <c r="A61" i="3" s="1"/>
  <c r="X27" i="3"/>
  <c r="CV27" i="3"/>
  <c r="CR27" i="3"/>
  <c r="CN27" i="3"/>
  <c r="CJ27" i="3"/>
  <c r="CD27" i="3"/>
  <c r="BZ27" i="3"/>
  <c r="BV27" i="3"/>
  <c r="BR27" i="3"/>
  <c r="BN27" i="3"/>
  <c r="BJ27" i="3"/>
  <c r="BF27" i="3"/>
  <c r="BB27" i="3"/>
  <c r="AX27" i="3"/>
  <c r="AT27" i="3"/>
  <c r="AN27" i="3"/>
  <c r="AJ27" i="3"/>
  <c r="AF27" i="3"/>
  <c r="AB27" i="3"/>
  <c r="CB27" i="3"/>
  <c r="BX27" i="3"/>
  <c r="BT27" i="3"/>
  <c r="BP27" i="3"/>
  <c r="BH27" i="3"/>
  <c r="BD27" i="3"/>
  <c r="AV27" i="3"/>
  <c r="CX27" i="3"/>
  <c r="CT27" i="3"/>
  <c r="CP27" i="3"/>
  <c r="CL27" i="3"/>
  <c r="CH27" i="3"/>
  <c r="AZ27" i="3"/>
  <c r="AP27" i="3"/>
  <c r="AL27" i="3"/>
  <c r="AH27" i="3"/>
  <c r="AD27" i="3"/>
  <c r="Z27" i="3"/>
  <c r="AO27" i="3"/>
  <c r="AK27" i="3"/>
  <c r="AG27" i="3"/>
  <c r="AC27" i="3"/>
  <c r="Y27" i="3"/>
  <c r="CY27" i="3"/>
  <c r="CU27" i="3"/>
  <c r="CQ27" i="3"/>
  <c r="CM27" i="3"/>
  <c r="CI27" i="3"/>
  <c r="CC27" i="3"/>
  <c r="BY27" i="3"/>
  <c r="BU27" i="3"/>
  <c r="BQ27" i="3"/>
  <c r="BI27" i="3"/>
  <c r="BE27" i="3"/>
  <c r="BA27" i="3"/>
  <c r="AW27" i="3"/>
  <c r="AS27" i="3"/>
  <c r="AM27" i="3"/>
  <c r="AI27" i="3"/>
  <c r="AE27" i="3"/>
  <c r="AA27" i="3"/>
  <c r="AQ27" i="3"/>
  <c r="CW27" i="3"/>
  <c r="CS27" i="3"/>
  <c r="CO27" i="3"/>
  <c r="CK27" i="3"/>
  <c r="CG27" i="3"/>
  <c r="CE27" i="3"/>
  <c r="CA27" i="3"/>
  <c r="BW27" i="3"/>
  <c r="BS27" i="3"/>
  <c r="BO27" i="3"/>
  <c r="BM27" i="3"/>
  <c r="BK27" i="3"/>
  <c r="BG27" i="3"/>
  <c r="BC27" i="3"/>
  <c r="AY27" i="3"/>
  <c r="AU27" i="3"/>
  <c r="AR27" i="3"/>
  <c r="BL27" i="3"/>
  <c r="AR28" i="3"/>
  <c r="CF28" i="3"/>
  <c r="BL28" i="3"/>
  <c r="X28" i="3"/>
  <c r="A6" i="3"/>
  <c r="V42" i="3"/>
  <c r="T42" i="3"/>
  <c r="R42" i="3"/>
  <c r="P42" i="3"/>
  <c r="N42" i="3"/>
  <c r="L42" i="3"/>
  <c r="J42" i="3"/>
  <c r="H42" i="3"/>
  <c r="F42" i="3"/>
  <c r="V41" i="3"/>
  <c r="T41" i="3"/>
  <c r="R41" i="3"/>
  <c r="P41" i="3"/>
  <c r="N41" i="3"/>
  <c r="L41" i="3"/>
  <c r="J41" i="3"/>
  <c r="H41" i="3"/>
  <c r="F41" i="3"/>
  <c r="V40" i="3"/>
  <c r="T40" i="3"/>
  <c r="R40" i="3"/>
  <c r="P40" i="3"/>
  <c r="N40" i="3"/>
  <c r="L40" i="3"/>
  <c r="J40" i="3"/>
  <c r="H40" i="3"/>
  <c r="F40" i="3"/>
  <c r="V39" i="3"/>
  <c r="T39" i="3"/>
  <c r="R39" i="3"/>
  <c r="P39" i="3"/>
  <c r="N39" i="3"/>
  <c r="L39" i="3"/>
  <c r="J39" i="3"/>
  <c r="H39" i="3"/>
  <c r="F39" i="3"/>
  <c r="V38" i="3"/>
  <c r="T38" i="3"/>
  <c r="R38" i="3"/>
  <c r="P38" i="3"/>
  <c r="N38" i="3"/>
  <c r="L38" i="3"/>
  <c r="J38" i="3"/>
  <c r="H38" i="3"/>
  <c r="F38" i="3"/>
  <c r="V37" i="3"/>
  <c r="T37" i="3"/>
  <c r="R37" i="3"/>
  <c r="P37" i="3"/>
  <c r="N37" i="3"/>
  <c r="L37" i="3"/>
  <c r="J37" i="3"/>
  <c r="H37" i="3"/>
  <c r="F37" i="3"/>
  <c r="V36" i="3"/>
  <c r="T36" i="3"/>
  <c r="R36" i="3"/>
  <c r="P36" i="3"/>
  <c r="N36" i="3"/>
  <c r="L36" i="3"/>
  <c r="J36" i="3"/>
  <c r="H36" i="3"/>
  <c r="F36" i="3"/>
  <c r="V35" i="3"/>
  <c r="T35" i="3"/>
  <c r="R35" i="3"/>
  <c r="P35" i="3"/>
  <c r="N35" i="3"/>
  <c r="L35" i="3"/>
  <c r="J35" i="3"/>
  <c r="H35" i="3"/>
  <c r="F35" i="3"/>
  <c r="V34" i="3"/>
  <c r="T34" i="3"/>
  <c r="R34" i="3"/>
  <c r="P34" i="3"/>
  <c r="N34" i="3"/>
  <c r="L34" i="3"/>
  <c r="J34" i="3"/>
  <c r="H34" i="3"/>
  <c r="F34" i="3"/>
  <c r="V33" i="3"/>
  <c r="T33" i="3"/>
  <c r="R33" i="3"/>
  <c r="P33" i="3"/>
  <c r="N33" i="3"/>
  <c r="L33" i="3"/>
  <c r="J33" i="3"/>
  <c r="H33" i="3"/>
  <c r="F33" i="3"/>
  <c r="V32" i="3"/>
  <c r="T32" i="3"/>
  <c r="R32" i="3"/>
  <c r="P32" i="3"/>
  <c r="N32" i="3"/>
  <c r="L32" i="3"/>
  <c r="J32" i="3"/>
  <c r="H32" i="3"/>
  <c r="F32" i="3"/>
  <c r="V31" i="3"/>
  <c r="T31" i="3"/>
  <c r="R31" i="3"/>
  <c r="P31" i="3"/>
  <c r="N31" i="3"/>
  <c r="L31" i="3"/>
  <c r="J31" i="3"/>
  <c r="H31" i="3"/>
  <c r="F31" i="3"/>
  <c r="V30" i="3"/>
  <c r="T30" i="3"/>
  <c r="R30" i="3"/>
  <c r="P30" i="3"/>
  <c r="N30" i="3"/>
  <c r="L30" i="3"/>
  <c r="J30" i="3"/>
  <c r="H30" i="3"/>
  <c r="F30" i="3"/>
  <c r="D21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D8" i="3"/>
  <c r="D50" i="3" s="1"/>
  <c r="E7" i="3"/>
  <c r="D7" i="3"/>
  <c r="E6" i="3"/>
  <c r="D48" i="3" s="1"/>
  <c r="W27" i="3"/>
  <c r="T27" i="3"/>
  <c r="C23" i="1"/>
  <c r="C19" i="1"/>
  <c r="C18" i="1"/>
  <c r="C17" i="1"/>
  <c r="C16" i="1"/>
  <c r="C15" i="1"/>
  <c r="C14" i="1"/>
  <c r="C13" i="1"/>
  <c r="C12" i="1"/>
  <c r="C11" i="1"/>
  <c r="C10" i="1"/>
  <c r="C9" i="1"/>
  <c r="CR63" i="3" l="1"/>
  <c r="CJ63" i="3"/>
  <c r="CN63" i="3"/>
  <c r="CV63" i="3"/>
  <c r="CT63" i="3"/>
  <c r="CH63" i="3"/>
  <c r="BZ63" i="3"/>
  <c r="CF63" i="3"/>
  <c r="CP63" i="3"/>
  <c r="CD63" i="3"/>
  <c r="CB63" i="3"/>
  <c r="CL63" i="3"/>
  <c r="CX63" i="3"/>
  <c r="D49" i="3"/>
  <c r="D53" i="3"/>
  <c r="D52" i="3"/>
  <c r="D56" i="3"/>
  <c r="D54" i="3"/>
  <c r="D58" i="3"/>
  <c r="D51" i="3"/>
  <c r="D55" i="3"/>
  <c r="D59" i="3"/>
  <c r="D57" i="3"/>
  <c r="BP63" i="3"/>
  <c r="BJ63" i="3"/>
  <c r="AN63" i="3"/>
  <c r="BV63" i="3"/>
  <c r="P63" i="3"/>
  <c r="BB63" i="3"/>
  <c r="BD63" i="3"/>
  <c r="AF63" i="3"/>
  <c r="BN63" i="3"/>
  <c r="AX63" i="3"/>
  <c r="AL63" i="3"/>
  <c r="BT63" i="3"/>
  <c r="L63" i="3"/>
  <c r="AV63" i="3"/>
  <c r="E23" i="3"/>
  <c r="BR63" i="3"/>
  <c r="AB63" i="3"/>
  <c r="BL63" i="3"/>
  <c r="N63" i="3"/>
  <c r="J63" i="3"/>
  <c r="AR63" i="3"/>
  <c r="D60" i="3"/>
  <c r="D23" i="3"/>
  <c r="AT63" i="3"/>
  <c r="Z63" i="3"/>
  <c r="BH63" i="3"/>
  <c r="T63" i="3"/>
  <c r="V63" i="3"/>
  <c r="H63" i="3"/>
  <c r="AP63" i="3"/>
  <c r="BX63" i="3"/>
  <c r="R63" i="3"/>
  <c r="AJ63" i="3"/>
  <c r="AD63" i="3"/>
  <c r="X63" i="3"/>
  <c r="BF63" i="3"/>
  <c r="AH63" i="3"/>
  <c r="AZ63" i="3"/>
  <c r="A24" i="1"/>
  <c r="C24" i="1" s="1"/>
  <c r="E36" i="1" s="1"/>
  <c r="D30" i="3"/>
  <c r="F63" i="3"/>
  <c r="N28" i="3"/>
  <c r="H28" i="3"/>
  <c r="P28" i="3"/>
  <c r="V28" i="3"/>
  <c r="L28" i="3"/>
  <c r="T28" i="3"/>
  <c r="J28" i="3"/>
  <c r="R28" i="3"/>
  <c r="F28" i="3"/>
  <c r="A30" i="3"/>
  <c r="A48" i="3"/>
  <c r="D39" i="3"/>
  <c r="D42" i="3"/>
  <c r="D34" i="3"/>
  <c r="D37" i="3"/>
  <c r="D40" i="3"/>
  <c r="D32" i="3"/>
  <c r="D31" i="3"/>
  <c r="E27" i="3"/>
  <c r="D33" i="3"/>
  <c r="D38" i="3"/>
  <c r="U27" i="3"/>
  <c r="I27" i="3"/>
  <c r="D35" i="3"/>
  <c r="D36" i="3"/>
  <c r="D41" i="3"/>
  <c r="M27" i="3"/>
  <c r="Q27" i="3"/>
  <c r="F27" i="3"/>
  <c r="J27" i="3"/>
  <c r="N27" i="3"/>
  <c r="R27" i="3"/>
  <c r="V27" i="3"/>
  <c r="G27" i="3"/>
  <c r="K27" i="3"/>
  <c r="O27" i="3"/>
  <c r="S27" i="3"/>
  <c r="D27" i="3"/>
  <c r="H27" i="3"/>
  <c r="L27" i="3"/>
  <c r="P27" i="3"/>
  <c r="D28" i="3" l="1"/>
  <c r="D63" i="3"/>
  <c r="D22" i="3" s="1"/>
  <c r="E43" i="1"/>
  <c r="A7" i="3"/>
  <c r="E27" i="1"/>
  <c r="C23" i="3" s="1"/>
  <c r="E26" i="1"/>
  <c r="C22" i="3" s="1"/>
  <c r="E25" i="1"/>
  <c r="C21" i="3" s="1"/>
  <c r="H25" i="1"/>
  <c r="L25" i="1" l="1"/>
  <c r="A8" i="3"/>
  <c r="A49" i="3"/>
  <c r="A31" i="3"/>
  <c r="L26" i="1"/>
  <c r="K24" i="1"/>
  <c r="J24" i="1" s="1"/>
  <c r="L27" i="1"/>
  <c r="J14" i="1" l="1"/>
  <c r="J15" i="1" s="1"/>
  <c r="J16" i="1" s="1"/>
  <c r="J17" i="1" s="1"/>
  <c r="J18" i="1" s="1"/>
  <c r="J19" i="1" s="1"/>
  <c r="J20" i="1" s="1"/>
  <c r="J21" i="1" s="1"/>
  <c r="A32" i="3"/>
  <c r="A50" i="3"/>
  <c r="A9" i="3"/>
  <c r="A10" i="3"/>
  <c r="A52" i="3" s="1"/>
  <c r="J22" i="1" l="1"/>
  <c r="J23" i="1" s="1"/>
  <c r="G26" i="1"/>
  <c r="A33" i="3"/>
  <c r="A51" i="3"/>
  <c r="A34" i="3"/>
  <c r="A11" i="3"/>
  <c r="A53" i="3" s="1"/>
  <c r="A35" i="3" l="1"/>
  <c r="A12" i="3"/>
  <c r="A54" i="3" s="1"/>
  <c r="A36" i="3" l="1"/>
  <c r="A13" i="3"/>
  <c r="A55" i="3" s="1"/>
  <c r="A37" i="3" l="1"/>
  <c r="A14" i="3"/>
  <c r="A56" i="3" s="1"/>
  <c r="A38" i="3" l="1"/>
  <c r="A15" i="3"/>
  <c r="A57" i="3" s="1"/>
  <c r="A39" i="3" l="1"/>
  <c r="A16" i="3"/>
  <c r="A58" i="3" s="1"/>
  <c r="A40" i="3" l="1"/>
  <c r="A41" i="3" l="1"/>
  <c r="E44" i="1"/>
  <c r="A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siwa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Platz</t>
        </r>
      </text>
    </comment>
  </commentList>
</comments>
</file>

<file path=xl/sharedStrings.xml><?xml version="1.0" encoding="utf-8"?>
<sst xmlns="http://schemas.openxmlformats.org/spreadsheetml/2006/main" count="247" uniqueCount="82">
  <si>
    <t>SK ADmira Linz</t>
  </si>
  <si>
    <t>Punkte - Spiel</t>
  </si>
  <si>
    <t>Torverhältnis</t>
  </si>
  <si>
    <t>Kampfmannschaft</t>
  </si>
  <si>
    <t>Ergebnis</t>
  </si>
  <si>
    <t>ADmira</t>
  </si>
  <si>
    <t>Gegner</t>
  </si>
  <si>
    <t>Tipp</t>
  </si>
  <si>
    <t>Punkte</t>
  </si>
  <si>
    <t>Spiel</t>
  </si>
  <si>
    <t>Tabelle OÖFV</t>
  </si>
  <si>
    <t>gegen</t>
  </si>
  <si>
    <t>.  :  .</t>
  </si>
  <si>
    <t>kompl.</t>
  </si>
  <si>
    <t>S</t>
  </si>
  <si>
    <t>U</t>
  </si>
  <si>
    <t>N</t>
  </si>
  <si>
    <t>Herbst</t>
  </si>
  <si>
    <t>gesch.</t>
  </si>
  <si>
    <t>erhalt.</t>
  </si>
  <si>
    <t>1/2/X = S/V/U</t>
  </si>
  <si>
    <t>geschossene Tore Admira</t>
  </si>
  <si>
    <t>geschossene Tore Gegner</t>
  </si>
  <si>
    <t>Richtiges Endtorverhältnis</t>
  </si>
  <si>
    <t xml:space="preserve">Auszahlung : </t>
  </si>
  <si>
    <r>
      <t xml:space="preserve">50% -&gt; </t>
    </r>
    <r>
      <rPr>
        <sz val="10"/>
        <color indexed="46"/>
        <rFont val="Arial"/>
        <family val="2"/>
      </rPr>
      <t>SK ADmira Linz / Nachwuchs</t>
    </r>
  </si>
  <si>
    <t>mit der höchst erreichten Punkteanzahl</t>
  </si>
  <si>
    <t>Achtung: 
1. Eintrag beim Torverhältnis ist immer der 
SK ADmira!</t>
  </si>
  <si>
    <t>Name:</t>
  </si>
  <si>
    <t>Einsatz:</t>
  </si>
  <si>
    <t>Tabellenrang der ADmira nach Ende der Meisterschaft</t>
  </si>
  <si>
    <t>Punkte der ADmira nach Ende der Meisterschaft</t>
  </si>
  <si>
    <t>Torverhältnis der ADmira nach Ende der Meisterschaft</t>
  </si>
  <si>
    <t>50% Ausschüttung auf die Person/en</t>
  </si>
  <si>
    <t>ADwin-TIPPschein</t>
  </si>
  <si>
    <t>Tippschein senden an:</t>
  </si>
  <si>
    <t>gelbe Felder werden berechnet</t>
  </si>
  <si>
    <t>Total Punkte alle Spiele</t>
  </si>
  <si>
    <t xml:space="preserve">Auswertung : </t>
  </si>
  <si>
    <t>Max. Höchstpunkteanzahl inkl. Zusatzpunkte</t>
  </si>
  <si>
    <t xml:space="preserve"> genaues Ergebnis</t>
  </si>
  <si>
    <t>Zusatzpunkte am Ende der H/FJ-Meisterschaft</t>
  </si>
  <si>
    <t>Richtiger Rang Ende Meisterschaft</t>
  </si>
  <si>
    <t>Richtige Punkte Ende Meisterschaft</t>
  </si>
  <si>
    <t>Richtige Summe  geschossene Tore</t>
  </si>
  <si>
    <t>Richtige Summe erhaltene Tore</t>
  </si>
  <si>
    <t>Total Zusatzpunkte</t>
  </si>
  <si>
    <t>Wenn kein Eintrag, automatische Berechnung</t>
  </si>
  <si>
    <t>Ranglistenabfrage:</t>
  </si>
  <si>
    <t>Name</t>
  </si>
  <si>
    <r>
      <rPr>
        <b/>
        <sz val="16"/>
        <color indexed="17"/>
        <rFont val="Arial"/>
        <family val="2"/>
      </rPr>
      <t>H</t>
    </r>
    <r>
      <rPr>
        <b/>
        <sz val="10"/>
        <color indexed="17"/>
        <rFont val="Arial"/>
        <family val="2"/>
      </rPr>
      <t>eim</t>
    </r>
  </si>
  <si>
    <r>
      <rPr>
        <b/>
        <sz val="14"/>
        <color indexed="17"/>
        <rFont val="Arial"/>
        <family val="2"/>
      </rPr>
      <t>A</t>
    </r>
    <r>
      <rPr>
        <b/>
        <sz val="10"/>
        <color indexed="17"/>
        <rFont val="Arial"/>
        <family val="2"/>
      </rPr>
      <t>uswärts</t>
    </r>
  </si>
  <si>
    <t>Tipp Nr.</t>
  </si>
  <si>
    <t>Mail-Adresse</t>
  </si>
  <si>
    <t>AD</t>
  </si>
  <si>
    <t>Errechnetes Torverhältnis</t>
  </si>
  <si>
    <t>Errechnetes Punkte</t>
  </si>
  <si>
    <t>Summe</t>
  </si>
  <si>
    <t>ADwin@der-ball-ist-rund.net</t>
  </si>
  <si>
    <t>Runden</t>
  </si>
  <si>
    <t>Spiele</t>
  </si>
  <si>
    <t>Naarn</t>
  </si>
  <si>
    <t>https://adwin.dynv6.net/</t>
  </si>
  <si>
    <t>BEZIRKSLIGA NORD</t>
  </si>
  <si>
    <t>SPG Katsdorf</t>
  </si>
  <si>
    <t>Oberneukirchen</t>
  </si>
  <si>
    <t>Vorderweißenbach</t>
  </si>
  <si>
    <t>Freistadt</t>
  </si>
  <si>
    <t>Schweinbach</t>
  </si>
  <si>
    <t xml:space="preserve">Julbach </t>
  </si>
  <si>
    <t>Lembach</t>
  </si>
  <si>
    <t>Altenberg</t>
  </si>
  <si>
    <t>Öpping-Peilstein</t>
  </si>
  <si>
    <t>Haslach</t>
  </si>
  <si>
    <t>St. Oswald/Fr.</t>
  </si>
  <si>
    <t>Arnreit</t>
  </si>
  <si>
    <t>letzte Tabelle Bez.Liga NORD</t>
  </si>
  <si>
    <t>Frühjahr</t>
  </si>
  <si>
    <t>Herbst 5. Platz</t>
  </si>
  <si>
    <t>Betrag erhalten:</t>
  </si>
  <si>
    <t>Kosten Tipp</t>
  </si>
  <si>
    <t>bezahlt: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</si>
</sst>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"/>
    <numFmt numFmtId="165" formatCode="d/\ mmm\ yy"/>
    <numFmt numFmtId="166" formatCode="dd\.mm\.yy;@"/>
    <numFmt numFmtId="167" formatCode="[$€-2]\ #,##0;[Red]\-[$€-2]\ #,##0"/>
    <numFmt numFmtId="168" formatCode="[$EUR]\ #,##0.00;[Red]\-[$EUR]\ #,##0.00"/>
  </numFmts>
  <fonts count="38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2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color indexed="46"/>
      <name val="Arial"/>
      <family val="2"/>
    </font>
    <font>
      <b/>
      <sz val="10"/>
      <color indexed="17"/>
      <name val="Arial"/>
      <family val="2"/>
    </font>
    <font>
      <b/>
      <sz val="16"/>
      <color indexed="17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z val="12"/>
      <color indexed="17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b/>
      <sz val="14"/>
      <color indexed="17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b/>
      <sz val="12"/>
      <color rgb="FF7030A0"/>
      <name val="Arial"/>
      <family val="2"/>
    </font>
    <font>
      <sz val="10"/>
      <name val="Arial"/>
      <family val="2"/>
    </font>
    <font>
      <b/>
      <sz val="16"/>
      <color rgb="FF7030A0"/>
      <name val="Arial"/>
      <family val="2"/>
    </font>
    <font>
      <b/>
      <sz val="36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b/>
      <sz val="10"/>
      <color rgb="FF7030A0"/>
      <name val="Arial"/>
      <family val="2"/>
    </font>
    <font>
      <sz val="11"/>
      <name val="Arial"/>
      <family val="2"/>
    </font>
    <font>
      <b/>
      <sz val="11"/>
      <color rgb="FF008000"/>
      <name val="Arial"/>
      <family val="2"/>
    </font>
    <font>
      <b/>
      <sz val="11"/>
      <color rgb="FF7030A0"/>
      <name val="Arial"/>
      <family val="2"/>
    </font>
    <font>
      <b/>
      <sz val="16"/>
      <color rgb="FFFF000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CC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46"/>
      </left>
      <right style="thin">
        <color indexed="46"/>
      </right>
      <top/>
      <bottom style="medium">
        <color indexed="1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46"/>
      </right>
      <top/>
      <bottom style="medium">
        <color indexed="17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medium">
        <color rgb="FFFF0000"/>
      </right>
      <top style="thick">
        <color rgb="FF7030A0"/>
      </top>
      <bottom style="thick">
        <color rgb="FF7030A0"/>
      </bottom>
      <diagonal/>
    </border>
    <border>
      <left/>
      <right style="thin">
        <color indexed="64"/>
      </right>
      <top style="thick">
        <color rgb="FF7030A0"/>
      </top>
      <bottom style="thick">
        <color rgb="FF7030A0"/>
      </bottom>
      <diagonal/>
    </border>
    <border>
      <left style="thin">
        <color indexed="8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rgb="FF7030A0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 style="thin">
        <color indexed="46"/>
      </left>
      <right/>
      <top style="thick">
        <color rgb="FF7030A0"/>
      </top>
      <bottom style="medium">
        <color indexed="17"/>
      </bottom>
      <diagonal/>
    </border>
    <border>
      <left/>
      <right style="medium">
        <color indexed="10"/>
      </right>
      <top style="thick">
        <color rgb="FF7030A0"/>
      </top>
      <bottom style="medium">
        <color indexed="17"/>
      </bottom>
      <diagonal/>
    </border>
    <border>
      <left/>
      <right/>
      <top/>
      <bottom style="thin">
        <color indexed="64"/>
      </bottom>
      <diagonal/>
    </border>
    <border>
      <left style="thin">
        <color indexed="46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7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7030A0"/>
      </left>
      <right style="thin">
        <color indexed="46"/>
      </right>
      <top/>
      <bottom style="thick">
        <color rgb="FF7030A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ck">
        <color rgb="FF00B05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</cellStyleXfs>
  <cellXfs count="174">
    <xf numFmtId="0" fontId="0" fillId="0" borderId="0" xfId="0"/>
    <xf numFmtId="0" fontId="2" fillId="3" borderId="0" xfId="0" applyFont="1" applyFill="1" applyBorder="1" applyAlignment="1" applyProtection="1"/>
    <xf numFmtId="0" fontId="0" fillId="2" borderId="0" xfId="0" applyFill="1" applyProtection="1"/>
    <xf numFmtId="0" fontId="0" fillId="3" borderId="0" xfId="0" applyFont="1" applyFill="1" applyProtection="1"/>
    <xf numFmtId="0" fontId="5" fillId="3" borderId="14" xfId="0" applyFont="1" applyFill="1" applyBorder="1" applyAlignment="1" applyProtection="1"/>
    <xf numFmtId="0" fontId="0" fillId="3" borderId="0" xfId="0" applyFont="1" applyFill="1" applyAlignment="1" applyProtection="1">
      <alignment horizontal="center"/>
    </xf>
    <xf numFmtId="0" fontId="0" fillId="0" borderId="0" xfId="0" applyFill="1" applyProtection="1"/>
    <xf numFmtId="0" fontId="9" fillId="3" borderId="0" xfId="0" applyFont="1" applyFill="1" applyAlignment="1" applyProtection="1">
      <alignment textRotation="255"/>
    </xf>
    <xf numFmtId="0" fontId="0" fillId="3" borderId="4" xfId="0" applyFont="1" applyFill="1" applyBorder="1" applyAlignment="1" applyProtection="1">
      <alignment horizontal="center" vertical="center" textRotation="255" wrapText="1"/>
    </xf>
    <xf numFmtId="0" fontId="0" fillId="2" borderId="0" xfId="0" applyFont="1" applyFill="1" applyProtection="1"/>
    <xf numFmtId="0" fontId="25" fillId="4" borderId="10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center" textRotation="255"/>
    </xf>
    <xf numFmtId="0" fontId="5" fillId="3" borderId="13" xfId="0" applyFont="1" applyFill="1" applyBorder="1" applyAlignment="1" applyProtection="1">
      <alignment horizontal="center" vertical="center" wrapText="1"/>
    </xf>
    <xf numFmtId="0" fontId="11" fillId="3" borderId="0" xfId="0" applyFont="1" applyFill="1" applyProtection="1"/>
    <xf numFmtId="0" fontId="0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/>
    </xf>
    <xf numFmtId="0" fontId="0" fillId="3" borderId="0" xfId="0" applyFont="1" applyFill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166" fontId="9" fillId="3" borderId="16" xfId="4" applyNumberFormat="1" applyFont="1" applyFill="1" applyBorder="1" applyAlignment="1" applyProtection="1">
      <alignment horizontal="center" vertical="center"/>
    </xf>
    <xf numFmtId="20" fontId="9" fillId="3" borderId="16" xfId="4" applyNumberFormat="1" applyFont="1" applyFill="1" applyBorder="1" applyAlignment="1" applyProtection="1">
      <alignment horizontal="center" vertical="center"/>
    </xf>
    <xf numFmtId="20" fontId="4" fillId="3" borderId="0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1" fontId="2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0" fontId="17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/>
    </xf>
    <xf numFmtId="164" fontId="4" fillId="3" borderId="0" xfId="0" applyNumberFormat="1" applyFont="1" applyFill="1" applyBorder="1" applyAlignment="1" applyProtection="1">
      <alignment horizontal="center"/>
    </xf>
    <xf numFmtId="165" fontId="4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9" fillId="3" borderId="0" xfId="0" applyFont="1" applyFill="1" applyAlignment="1" applyProtection="1">
      <alignment horizontal="center"/>
    </xf>
    <xf numFmtId="1" fontId="21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horizontal="left"/>
    </xf>
    <xf numFmtId="0" fontId="28" fillId="7" borderId="26" xfId="0" applyFont="1" applyFill="1" applyBorder="1" applyAlignment="1" applyProtection="1">
      <alignment horizontal="center" vertical="center" wrapText="1"/>
    </xf>
    <xf numFmtId="0" fontId="30" fillId="3" borderId="0" xfId="0" applyFont="1" applyFill="1" applyAlignment="1" applyProtection="1">
      <alignment textRotation="255"/>
    </xf>
    <xf numFmtId="0" fontId="0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/>
    <xf numFmtId="0" fontId="0" fillId="3" borderId="0" xfId="0" applyFont="1" applyFill="1" applyAlignment="1" applyProtection="1">
      <alignment horizontal="right"/>
    </xf>
    <xf numFmtId="0" fontId="0" fillId="3" borderId="35" xfId="0" applyFont="1" applyFill="1" applyBorder="1" applyAlignment="1" applyProtection="1">
      <alignment horizontal="center"/>
    </xf>
    <xf numFmtId="0" fontId="18" fillId="3" borderId="36" xfId="0" applyFont="1" applyFill="1" applyBorder="1" applyAlignment="1" applyProtection="1"/>
    <xf numFmtId="0" fontId="0" fillId="3" borderId="37" xfId="0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8" fillId="3" borderId="38" xfId="0" applyFont="1" applyFill="1" applyBorder="1" applyAlignment="1" applyProtection="1">
      <alignment horizontal="left"/>
    </xf>
    <xf numFmtId="0" fontId="18" fillId="3" borderId="39" xfId="0" applyFont="1" applyFill="1" applyBorder="1" applyAlignment="1" applyProtection="1">
      <alignment horizontal="left"/>
    </xf>
    <xf numFmtId="0" fontId="0" fillId="3" borderId="40" xfId="0" applyFont="1" applyFill="1" applyBorder="1" applyAlignment="1" applyProtection="1">
      <alignment horizontal="center"/>
    </xf>
    <xf numFmtId="0" fontId="31" fillId="3" borderId="38" xfId="0" applyFont="1" applyFill="1" applyBorder="1" applyProtection="1"/>
    <xf numFmtId="0" fontId="31" fillId="3" borderId="39" xfId="0" applyFont="1" applyFill="1" applyBorder="1" applyProtection="1"/>
    <xf numFmtId="0" fontId="19" fillId="3" borderId="40" xfId="0" applyFont="1" applyFill="1" applyBorder="1" applyAlignment="1" applyProtection="1">
      <alignment horizontal="center"/>
    </xf>
    <xf numFmtId="0" fontId="0" fillId="8" borderId="0" xfId="0" applyFont="1" applyFill="1" applyProtection="1"/>
    <xf numFmtId="164" fontId="32" fillId="5" borderId="17" xfId="4" applyNumberFormat="1" applyFont="1" applyFill="1" applyBorder="1" applyAlignment="1" applyProtection="1">
      <alignment horizontal="center" vertical="center"/>
    </xf>
    <xf numFmtId="164" fontId="33" fillId="5" borderId="17" xfId="4" applyNumberFormat="1" applyFont="1" applyFill="1" applyBorder="1" applyAlignment="1" applyProtection="1">
      <alignment horizontal="center" vertical="center"/>
    </xf>
    <xf numFmtId="166" fontId="30" fillId="3" borderId="16" xfId="4" applyNumberFormat="1" applyFont="1" applyFill="1" applyBorder="1" applyAlignment="1" applyProtection="1">
      <alignment horizontal="center" vertical="center"/>
    </xf>
    <xf numFmtId="20" fontId="30" fillId="3" borderId="16" xfId="4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/>
    <xf numFmtId="0" fontId="7" fillId="3" borderId="27" xfId="0" applyFont="1" applyFill="1" applyBorder="1" applyAlignment="1" applyProtection="1">
      <alignment horizontal="center" vertical="center" wrapText="1"/>
    </xf>
    <xf numFmtId="0" fontId="34" fillId="3" borderId="14" xfId="0" applyFont="1" applyFill="1" applyBorder="1" applyAlignment="1" applyProtection="1">
      <alignment horizontal="center"/>
    </xf>
    <xf numFmtId="0" fontId="0" fillId="3" borderId="0" xfId="0" applyFont="1" applyFill="1"/>
    <xf numFmtId="0" fontId="0" fillId="0" borderId="0" xfId="0" applyAlignment="1">
      <alignment horizontal="center"/>
    </xf>
    <xf numFmtId="0" fontId="9" fillId="3" borderId="16" xfId="4" applyFont="1" applyFill="1" applyBorder="1" applyAlignment="1" applyProtection="1">
      <alignment horizontal="left" vertical="center"/>
    </xf>
    <xf numFmtId="0" fontId="23" fillId="3" borderId="16" xfId="4" applyFont="1" applyFill="1" applyBorder="1" applyAlignment="1" applyProtection="1">
      <alignment horizontal="left" vertical="center" shrinkToFit="1"/>
    </xf>
    <xf numFmtId="0" fontId="14" fillId="3" borderId="16" xfId="4" applyFont="1" applyFill="1" applyBorder="1" applyAlignment="1" applyProtection="1">
      <alignment horizontal="lef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9" borderId="50" xfId="0" applyFill="1" applyBorder="1"/>
    <xf numFmtId="0" fontId="0" fillId="10" borderId="52" xfId="0" applyFill="1" applyBorder="1"/>
    <xf numFmtId="0" fontId="0" fillId="0" borderId="0" xfId="0" applyBorder="1"/>
    <xf numFmtId="0" fontId="0" fillId="0" borderId="56" xfId="0" applyBorder="1"/>
    <xf numFmtId="0" fontId="0" fillId="0" borderId="2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7" xfId="0" applyFont="1" applyBorder="1"/>
    <xf numFmtId="0" fontId="0" fillId="0" borderId="37" xfId="0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6" fillId="0" borderId="37" xfId="0" applyFont="1" applyBorder="1" applyAlignment="1">
      <alignment horizontal="left" vertical="center" wrapText="1"/>
    </xf>
    <xf numFmtId="0" fontId="0" fillId="11" borderId="0" xfId="0" applyFill="1"/>
    <xf numFmtId="0" fontId="0" fillId="11" borderId="0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2" borderId="0" xfId="0" applyFill="1"/>
    <xf numFmtId="0" fontId="0" fillId="12" borderId="0" xfId="0" applyFill="1" applyBorder="1" applyAlignment="1">
      <alignment horizontal="center"/>
    </xf>
    <xf numFmtId="0" fontId="0" fillId="12" borderId="37" xfId="0" applyFill="1" applyBorder="1" applyAlignment="1">
      <alignment horizontal="center"/>
    </xf>
    <xf numFmtId="0" fontId="0" fillId="0" borderId="54" xfId="0" applyFont="1" applyBorder="1"/>
    <xf numFmtId="0" fontId="0" fillId="0" borderId="55" xfId="0" applyFont="1" applyBorder="1"/>
    <xf numFmtId="0" fontId="0" fillId="0" borderId="0" xfId="0" applyAlignment="1">
      <alignment horizontal="right"/>
    </xf>
    <xf numFmtId="0" fontId="4" fillId="0" borderId="37" xfId="0" applyFont="1" applyBorder="1" applyAlignment="1">
      <alignment horizontal="center"/>
    </xf>
    <xf numFmtId="0" fontId="7" fillId="0" borderId="43" xfId="0" applyFont="1" applyBorder="1" applyAlignment="1">
      <alignment horizontal="center" wrapText="1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2" fillId="6" borderId="42" xfId="0" applyFont="1" applyFill="1" applyBorder="1" applyAlignment="1" applyProtection="1">
      <alignment horizontal="center" vertical="center"/>
    </xf>
    <xf numFmtId="0" fontId="2" fillId="6" borderId="41" xfId="0" applyFont="1" applyFill="1" applyBorder="1" applyAlignment="1" applyProtection="1">
      <alignment horizontal="center" vertical="center"/>
    </xf>
    <xf numFmtId="0" fontId="2" fillId="6" borderId="57" xfId="0" applyFont="1" applyFill="1" applyBorder="1" applyAlignment="1" applyProtection="1">
      <alignment horizontal="center" vertical="center"/>
    </xf>
    <xf numFmtId="168" fontId="7" fillId="0" borderId="49" xfId="0" applyNumberFormat="1" applyFont="1" applyBorder="1" applyAlignment="1">
      <alignment horizontal="center"/>
    </xf>
    <xf numFmtId="0" fontId="28" fillId="7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 textRotation="255"/>
    </xf>
    <xf numFmtId="0" fontId="0" fillId="3" borderId="3" xfId="0" applyFont="1" applyFill="1" applyBorder="1" applyAlignment="1" applyProtection="1">
      <alignment horizontal="center" vertical="center" textRotation="255" wrapText="1"/>
    </xf>
    <xf numFmtId="0" fontId="30" fillId="3" borderId="58" xfId="0" applyFont="1" applyFill="1" applyBorder="1" applyAlignment="1" applyProtection="1">
      <alignment textRotation="255"/>
    </xf>
    <xf numFmtId="0" fontId="9" fillId="3" borderId="59" xfId="0" applyFont="1" applyFill="1" applyBorder="1" applyAlignment="1" applyProtection="1">
      <alignment textRotation="255"/>
    </xf>
    <xf numFmtId="0" fontId="4" fillId="3" borderId="60" xfId="0" applyFont="1" applyFill="1" applyBorder="1" applyAlignment="1" applyProtection="1">
      <alignment vertical="center" textRotation="255"/>
    </xf>
    <xf numFmtId="0" fontId="4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7" fillId="3" borderId="8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/>
    </xf>
    <xf numFmtId="0" fontId="27" fillId="3" borderId="22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left"/>
    </xf>
    <xf numFmtId="0" fontId="4" fillId="3" borderId="34" xfId="0" applyFont="1" applyFill="1" applyBorder="1" applyAlignment="1" applyProtection="1">
      <alignment horizontal="left"/>
    </xf>
    <xf numFmtId="0" fontId="18" fillId="3" borderId="36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>
      <alignment horizontal="left"/>
    </xf>
    <xf numFmtId="0" fontId="18" fillId="3" borderId="38" xfId="0" applyFont="1" applyFill="1" applyBorder="1" applyAlignment="1" applyProtection="1">
      <alignment horizontal="left"/>
    </xf>
    <xf numFmtId="0" fontId="18" fillId="3" borderId="39" xfId="0" applyFont="1" applyFill="1" applyBorder="1" applyAlignment="1" applyProtection="1">
      <alignment horizontal="left"/>
    </xf>
    <xf numFmtId="0" fontId="0" fillId="6" borderId="0" xfId="0" applyFont="1" applyFill="1" applyBorder="1" applyAlignment="1" applyProtection="1">
      <alignment horizontal="center" shrinkToFit="1"/>
    </xf>
    <xf numFmtId="0" fontId="2" fillId="3" borderId="0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 textRotation="255" wrapText="1"/>
    </xf>
    <xf numFmtId="0" fontId="2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12" fillId="3" borderId="25" xfId="1" applyNumberFormat="1" applyFill="1" applyBorder="1" applyAlignment="1" applyProtection="1">
      <alignment horizontal="center"/>
    </xf>
    <xf numFmtId="0" fontId="12" fillId="3" borderId="7" xfId="1" applyNumberFormat="1" applyFill="1" applyBorder="1" applyAlignment="1" applyProtection="1">
      <alignment horizontal="center"/>
    </xf>
    <xf numFmtId="0" fontId="0" fillId="3" borderId="18" xfId="0" applyFont="1" applyFill="1" applyBorder="1" applyAlignment="1" applyProtection="1">
      <alignment horizontal="center" vertical="center"/>
    </xf>
    <xf numFmtId="0" fontId="0" fillId="3" borderId="1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167" fontId="26" fillId="0" borderId="31" xfId="0" applyNumberFormat="1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horizontal="left"/>
    </xf>
    <xf numFmtId="0" fontId="7" fillId="3" borderId="28" xfId="0" applyFont="1" applyFill="1" applyBorder="1" applyAlignment="1" applyProtection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</xf>
    <xf numFmtId="0" fontId="7" fillId="3" borderId="30" xfId="0" applyFont="1" applyFill="1" applyBorder="1" applyAlignment="1" applyProtection="1">
      <alignment horizontal="left" vertical="center"/>
    </xf>
    <xf numFmtId="167" fontId="37" fillId="0" borderId="31" xfId="0" applyNumberFormat="1" applyFont="1" applyFill="1" applyBorder="1" applyAlignment="1" applyProtection="1">
      <alignment horizontal="center" vertical="center"/>
    </xf>
    <xf numFmtId="0" fontId="37" fillId="0" borderId="32" xfId="0" applyFont="1" applyFill="1" applyBorder="1" applyAlignment="1" applyProtection="1">
      <alignment horizontal="center" vertical="center"/>
    </xf>
    <xf numFmtId="0" fontId="29" fillId="3" borderId="0" xfId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29" fillId="0" borderId="0" xfId="1" applyFont="1"/>
    <xf numFmtId="0" fontId="7" fillId="0" borderId="0" xfId="0" applyFont="1"/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18" fillId="3" borderId="0" xfId="0" applyFont="1" applyFill="1" applyAlignment="1" applyProtection="1">
      <alignment horizontal="center" vertical="center" wrapText="1"/>
    </xf>
    <xf numFmtId="0" fontId="35" fillId="3" borderId="0" xfId="1" applyFont="1" applyFill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9" borderId="53" xfId="0" applyFill="1" applyBorder="1" applyAlignment="1">
      <alignment horizontal="center"/>
    </xf>
    <xf numFmtId="0" fontId="0" fillId="9" borderId="51" xfId="0" applyFill="1" applyBorder="1" applyAlignment="1">
      <alignment horizontal="center"/>
    </xf>
  </cellXfs>
  <cellStyles count="5">
    <cellStyle name="Hyperlink 2" xfId="2" xr:uid="{00000000-0005-0000-0000-000000000000}"/>
    <cellStyle name="Link" xfId="1" builtinId="8"/>
    <cellStyle name="Standard" xfId="0" builtinId="0"/>
    <cellStyle name="Standard 2" xfId="3" xr:uid="{00000000-0005-0000-0000-000003000000}"/>
    <cellStyle name="Standard 3" xfId="4" xr:uid="{00000000-0005-0000-0000-000004000000}"/>
  </cellStyles>
  <dxfs count="3422"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57"/>
      </font>
    </dxf>
    <dxf>
      <font>
        <b/>
        <i val="0"/>
        <condense val="0"/>
        <extend val="0"/>
        <color indexed="2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24</xdr:row>
      <xdr:rowOff>333375</xdr:rowOff>
    </xdr:from>
    <xdr:to>
      <xdr:col>9</xdr:col>
      <xdr:colOff>0</xdr:colOff>
      <xdr:row>27</xdr:row>
      <xdr:rowOff>28575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800850" y="7153275"/>
          <a:ext cx="142875" cy="80962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5</xdr:col>
      <xdr:colOff>47625</xdr:colOff>
      <xdr:row>31</xdr:row>
      <xdr:rowOff>19050</xdr:rowOff>
    </xdr:from>
    <xdr:to>
      <xdr:col>9</xdr:col>
      <xdr:colOff>728224</xdr:colOff>
      <xdr:row>49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195D514-683E-4474-8B0A-01564EC4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8639175"/>
          <a:ext cx="3538099" cy="29527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85726</xdr:rowOff>
    </xdr:from>
    <xdr:to>
      <xdr:col>3</xdr:col>
      <xdr:colOff>1247776</xdr:colOff>
      <xdr:row>3</xdr:row>
      <xdr:rowOff>185041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9424651-A841-412C-969A-2AB33E9C6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6" y="85726"/>
          <a:ext cx="1123950" cy="794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</xdr:col>
      <xdr:colOff>1590675</xdr:colOff>
      <xdr:row>24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FBB0BF9-ADBD-460F-83B7-EE6AF504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33775"/>
          <a:ext cx="3248025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adwin.dynv6.net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Dwin@der-ball-ist-rund.net" TargetMode="External"/><Relationship Id="rId1" Type="http://schemas.openxmlformats.org/officeDocument/2006/relationships/hyperlink" Target="https://www.ofv.at/ofv/Bewerb/226391?Bezirksliga-Nor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dwin.dynv6.net/" TargetMode="External"/><Relationship Id="rId4" Type="http://schemas.openxmlformats.org/officeDocument/2006/relationships/hyperlink" Target="mailto:ADwin@der-ball-ist-rund.net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58"/>
  <sheetViews>
    <sheetView tabSelected="1" topLeftCell="A3" workbookViewId="0">
      <selection activeCell="D21" sqref="D21"/>
    </sheetView>
  </sheetViews>
  <sheetFormatPr baseColWidth="10" defaultColWidth="11.42578125" defaultRowHeight="12.75" x14ac:dyDescent="0.2"/>
  <cols>
    <col min="1" max="1" width="4.140625" style="2" customWidth="1"/>
    <col min="2" max="2" width="11.7109375" style="2" customWidth="1"/>
    <col min="3" max="3" width="10.140625" style="2" bestFit="1" customWidth="1"/>
    <col min="4" max="4" width="19.5703125" style="2" customWidth="1"/>
    <col min="5" max="5" width="10.7109375" style="2" customWidth="1"/>
    <col min="6" max="6" width="20.85546875" style="2" customWidth="1"/>
    <col min="7" max="8" width="9.42578125" style="2" customWidth="1"/>
    <col min="9" max="9" width="3.140625" style="2" customWidth="1"/>
    <col min="10" max="10" width="11.5703125" style="2" customWidth="1"/>
    <col min="11" max="11" width="7" style="2" customWidth="1"/>
    <col min="12" max="13" width="7.28515625" style="2" customWidth="1"/>
    <col min="14" max="16384" width="11.42578125" style="2"/>
  </cols>
  <sheetData>
    <row r="1" spans="1:13" ht="18" x14ac:dyDescent="0.25">
      <c r="A1" s="134" t="s">
        <v>34</v>
      </c>
      <c r="B1" s="134"/>
      <c r="C1" s="134"/>
      <c r="D1" s="1"/>
      <c r="E1" s="151" t="s">
        <v>28</v>
      </c>
      <c r="F1" s="145"/>
      <c r="G1" s="146"/>
      <c r="H1" s="146"/>
      <c r="I1" s="146"/>
      <c r="J1" s="147"/>
      <c r="K1" s="131" t="s">
        <v>36</v>
      </c>
      <c r="L1" s="131"/>
      <c r="M1" s="131"/>
    </row>
    <row r="2" spans="1:13" ht="18.75" customHeight="1" x14ac:dyDescent="0.25">
      <c r="A2" s="132" t="s">
        <v>0</v>
      </c>
      <c r="B2" s="132"/>
      <c r="C2" s="132"/>
      <c r="D2" s="132"/>
      <c r="E2" s="151"/>
      <c r="F2" s="148"/>
      <c r="G2" s="149"/>
      <c r="H2" s="149"/>
      <c r="I2" s="149"/>
      <c r="J2" s="150"/>
      <c r="K2" s="133" t="s">
        <v>1</v>
      </c>
      <c r="L2" s="133" t="s">
        <v>2</v>
      </c>
      <c r="M2" s="133"/>
    </row>
    <row r="3" spans="1:13" ht="18" customHeight="1" x14ac:dyDescent="0.25">
      <c r="A3" s="132" t="s">
        <v>3</v>
      </c>
      <c r="B3" s="132"/>
      <c r="C3" s="132"/>
      <c r="D3" s="132"/>
      <c r="E3" s="3"/>
      <c r="F3" s="3" t="s">
        <v>35</v>
      </c>
      <c r="G3" s="162" t="s">
        <v>58</v>
      </c>
      <c r="H3" s="163"/>
      <c r="I3" s="163"/>
      <c r="J3" s="163"/>
      <c r="K3" s="133"/>
      <c r="L3" s="133"/>
      <c r="M3" s="133"/>
    </row>
    <row r="4" spans="1:13" ht="18" customHeight="1" thickBot="1" x14ac:dyDescent="0.35">
      <c r="A4" s="154" t="s">
        <v>77</v>
      </c>
      <c r="B4" s="154"/>
      <c r="C4" s="68">
        <v>2026</v>
      </c>
      <c r="D4" s="4"/>
      <c r="E4" s="3"/>
      <c r="F4" s="3"/>
      <c r="G4" s="135" t="s">
        <v>4</v>
      </c>
      <c r="H4" s="135"/>
      <c r="I4" s="5"/>
      <c r="J4" s="6"/>
      <c r="K4" s="133"/>
      <c r="L4" s="133"/>
      <c r="M4" s="133"/>
    </row>
    <row r="5" spans="1:13" s="9" customFormat="1" ht="84.75" customHeight="1" thickTop="1" thickBot="1" x14ac:dyDescent="0.25">
      <c r="A5" s="136" t="s">
        <v>29</v>
      </c>
      <c r="B5" s="137"/>
      <c r="C5" s="138"/>
      <c r="D5" s="152">
        <v>10</v>
      </c>
      <c r="E5" s="153"/>
      <c r="F5" s="44" t="s">
        <v>27</v>
      </c>
      <c r="G5" s="117" t="s">
        <v>5</v>
      </c>
      <c r="H5" s="118" t="s">
        <v>6</v>
      </c>
      <c r="I5" s="119" t="s">
        <v>7</v>
      </c>
      <c r="J5" s="8" t="s">
        <v>8</v>
      </c>
      <c r="K5" s="133"/>
      <c r="L5" s="133"/>
      <c r="M5" s="133"/>
    </row>
    <row r="6" spans="1:13" s="9" customFormat="1" ht="23.25" customHeight="1" thickBot="1" x14ac:dyDescent="0.25">
      <c r="A6" s="155" t="s">
        <v>81</v>
      </c>
      <c r="B6" s="156"/>
      <c r="C6" s="157"/>
      <c r="D6" s="158"/>
      <c r="E6" s="159"/>
      <c r="F6" s="114"/>
      <c r="G6" s="45"/>
      <c r="H6" s="7"/>
      <c r="I6" s="115"/>
      <c r="J6" s="116"/>
      <c r="K6" s="133"/>
      <c r="L6" s="133"/>
      <c r="M6" s="133"/>
    </row>
    <row r="7" spans="1:13" s="9" customFormat="1" ht="24.95" customHeight="1" thickTop="1" thickBot="1" x14ac:dyDescent="0.25">
      <c r="A7" s="143" t="s">
        <v>63</v>
      </c>
      <c r="B7" s="143"/>
      <c r="C7" s="143"/>
      <c r="D7" s="143"/>
      <c r="E7" s="144"/>
      <c r="F7" s="67" t="s">
        <v>78</v>
      </c>
      <c r="G7" s="10">
        <v>19</v>
      </c>
      <c r="H7" s="11">
        <v>17</v>
      </c>
      <c r="I7" s="12"/>
      <c r="J7" s="13">
        <v>20</v>
      </c>
      <c r="K7" s="133"/>
      <c r="L7" s="133"/>
      <c r="M7" s="133"/>
    </row>
    <row r="8" spans="1:13" s="9" customFormat="1" ht="18.75" customHeight="1" thickTop="1" thickBot="1" x14ac:dyDescent="0.25">
      <c r="A8" s="14" t="s">
        <v>9</v>
      </c>
      <c r="B8" s="139" t="s">
        <v>10</v>
      </c>
      <c r="C8" s="139"/>
      <c r="D8" s="139"/>
      <c r="E8" s="140"/>
      <c r="F8" s="15" t="s">
        <v>11</v>
      </c>
      <c r="G8" s="141" t="s">
        <v>12</v>
      </c>
      <c r="H8" s="142"/>
      <c r="I8" s="16"/>
      <c r="J8" s="17" t="s">
        <v>13</v>
      </c>
      <c r="K8" s="133"/>
      <c r="L8" s="133"/>
      <c r="M8" s="133"/>
    </row>
    <row r="9" spans="1:13" s="9" customFormat="1" ht="24" customHeight="1" x14ac:dyDescent="0.2">
      <c r="A9" s="18">
        <v>14</v>
      </c>
      <c r="B9" s="71" t="s">
        <v>50</v>
      </c>
      <c r="C9" s="62">
        <f t="shared" ref="C9:C23" si="0">IF(D9="","",WEEKDAY(D9))</f>
        <v>6</v>
      </c>
      <c r="D9" s="63">
        <v>46101</v>
      </c>
      <c r="E9" s="64">
        <v>0.77083333333333337</v>
      </c>
      <c r="F9" s="72" t="s">
        <v>70</v>
      </c>
      <c r="G9" s="38"/>
      <c r="H9" s="38"/>
      <c r="I9" s="110" t="str">
        <f>IF(B9="Spielfrei","",IF(_asp1="","",IF(_asp1=_gsp1,"U",IF(_asp1&gt;_gsp1,"S","N"))))</f>
        <v/>
      </c>
      <c r="J9" s="111" t="str">
        <f>IF(B9="Spielfrei",J8+K9,IF(K9="","",+J7+K9))</f>
        <v/>
      </c>
      <c r="K9" s="21" t="str">
        <f>IF(G9="","",IF(G9=H9,1,IF(G9&gt;H9,3,0)))</f>
        <v/>
      </c>
      <c r="L9" s="112" t="str">
        <f>IF(B9="Spielfrei",0,IF(_asp1="","",IF(G7="",_asp1,G7+_asp1)))</f>
        <v/>
      </c>
      <c r="M9" s="22" t="str">
        <f>IF(B9="Spielfrei",0,IF(_gsp1="","",IF(H7="",_gsp1,H7+_gsp1)))</f>
        <v/>
      </c>
    </row>
    <row r="10" spans="1:13" s="9" customFormat="1" ht="24" customHeight="1" x14ac:dyDescent="0.2">
      <c r="A10" s="18">
        <f t="shared" ref="A10:A21" si="1">+A9+1</f>
        <v>15</v>
      </c>
      <c r="B10" s="71" t="s">
        <v>51</v>
      </c>
      <c r="C10" s="61">
        <f t="shared" si="0"/>
        <v>7</v>
      </c>
      <c r="D10" s="23">
        <v>46109</v>
      </c>
      <c r="E10" s="24">
        <v>0.64583333333333337</v>
      </c>
      <c r="F10" s="73" t="s">
        <v>64</v>
      </c>
      <c r="G10" s="38"/>
      <c r="H10" s="38"/>
      <c r="I10" s="110" t="str">
        <f>IF(B10="Spielfrei","",IF(_asp2="","",IF(_asp2=_gsp2,"U",IF(_asp2&gt;_gsp2,"S","N"))))</f>
        <v/>
      </c>
      <c r="J10" s="111" t="str">
        <f t="shared" ref="J10:J23" si="2">IF(ISERROR(IF(B10="Spielfrei",J9+K10,IF(K10="","",+J9+K10))),"",IF(B10="Spielfrei",J9+K10,IF(K10="","",+J9+K10)))</f>
        <v/>
      </c>
      <c r="K10" s="21" t="str">
        <f t="shared" ref="K10:K23" si="3">IF(B10="Spielfrei",0,IF(G10="","",IF(G10=H10,1,IF(G10&gt;H10,3,0))))</f>
        <v/>
      </c>
      <c r="L10" s="112" t="str">
        <f>IF(ISERROR(IF(B10="Spielfrei",L9+0,IF(_asp2="","",L9+_asp2))),"",IF(B10="Spielfrei",L9+0,IF(_asp2="","",L9+_asp2)))</f>
        <v/>
      </c>
      <c r="M10" s="22" t="str">
        <f>IF(ISERROR(IF(B10="Spielfrei",M9+0,IF(_gsp2="","",M9+_gsp2))),"",IF(B10="Spielfrei",M9+0,IF(_gsp2="","",M9+_gsp2)))</f>
        <v/>
      </c>
    </row>
    <row r="11" spans="1:13" s="9" customFormat="1" ht="24" customHeight="1" x14ac:dyDescent="0.2">
      <c r="A11" s="18">
        <f t="shared" si="1"/>
        <v>16</v>
      </c>
      <c r="B11" s="71" t="s">
        <v>50</v>
      </c>
      <c r="C11" s="62">
        <f t="shared" si="0"/>
        <v>7</v>
      </c>
      <c r="D11" s="63">
        <v>46116</v>
      </c>
      <c r="E11" s="64">
        <v>0.625</v>
      </c>
      <c r="F11" s="72" t="s">
        <v>71</v>
      </c>
      <c r="G11" s="38"/>
      <c r="H11" s="38"/>
      <c r="I11" s="110" t="str">
        <f>IF(B11="Spielfrei","",IF(_asp3="","",IF(_asp3=_gsp3,"U",IF(_asp3&gt;_gsp3,"S","N"))))</f>
        <v/>
      </c>
      <c r="J11" s="111" t="str">
        <f t="shared" si="2"/>
        <v/>
      </c>
      <c r="K11" s="21" t="str">
        <f t="shared" si="3"/>
        <v/>
      </c>
      <c r="L11" s="112" t="str">
        <f>IF(ISERROR(IF(B11="Spielfrei",L10+0,IF(_asp3="","",L10+_asp3))),"",IF(B11="Spielfrei",L10+0,IF(_asp3="","",L10+_asp3)))</f>
        <v/>
      </c>
      <c r="M11" s="22" t="str">
        <f>IF(ISERROR(IF(B11="Spielfrei",M10+0,IF(_gsp3="","",M10+_gsp3))),"",IF(B11="Spielfrei",M10+0,IF(_gsp3="","",M10+_gsp3)))</f>
        <v/>
      </c>
    </row>
    <row r="12" spans="1:13" s="9" customFormat="1" ht="24" customHeight="1" x14ac:dyDescent="0.2">
      <c r="A12" s="18">
        <f t="shared" si="1"/>
        <v>17</v>
      </c>
      <c r="B12" s="71" t="s">
        <v>51</v>
      </c>
      <c r="C12" s="61">
        <f t="shared" si="0"/>
        <v>7</v>
      </c>
      <c r="D12" s="23">
        <v>46123</v>
      </c>
      <c r="E12" s="24">
        <v>0.6875</v>
      </c>
      <c r="F12" s="73" t="s">
        <v>72</v>
      </c>
      <c r="G12" s="38"/>
      <c r="H12" s="38"/>
      <c r="I12" s="110" t="str">
        <f>IF(B12="Spielfrei","",IF(_asp4="","",IF(_asp4=_gsp4,"U",IF(_asp4&gt;_gsp4,"S","N"))))</f>
        <v/>
      </c>
      <c r="J12" s="111" t="str">
        <f t="shared" si="2"/>
        <v/>
      </c>
      <c r="K12" s="21" t="str">
        <f t="shared" si="3"/>
        <v/>
      </c>
      <c r="L12" s="112" t="str">
        <f>IF(ISERROR(IF(B12="Spielfrei",L11+0,IF(_asp4="","",L11+_asp4))),"",IF(B12="Spielfrei",L11+0,IF(_asp4="","",L11+_asp4)))</f>
        <v/>
      </c>
      <c r="M12" s="22" t="str">
        <f>IF(ISERROR(IF(B12="Spielfrei",M11+0,IF(_gsp4="","",M11+_gsp4))),"",IF(B12="Spielfrei",M11+0,IF(_gsp4="","",M11+_gsp4)))</f>
        <v/>
      </c>
    </row>
    <row r="13" spans="1:13" s="9" customFormat="1" ht="24" customHeight="1" x14ac:dyDescent="0.2">
      <c r="A13" s="18">
        <f t="shared" si="1"/>
        <v>18</v>
      </c>
      <c r="B13" s="71" t="s">
        <v>50</v>
      </c>
      <c r="C13" s="62">
        <f t="shared" si="0"/>
        <v>7</v>
      </c>
      <c r="D13" s="63">
        <v>46130</v>
      </c>
      <c r="E13" s="64">
        <v>0.625</v>
      </c>
      <c r="F13" s="72" t="s">
        <v>73</v>
      </c>
      <c r="G13" s="38"/>
      <c r="H13" s="38"/>
      <c r="I13" s="110" t="str">
        <f>IF(B13="Spielfrei","",IF(_asp5="","",IF(_asp5=_gsp5,"U",IF(_asp5&gt;_gsp5,"S","N"))))</f>
        <v/>
      </c>
      <c r="J13" s="111" t="str">
        <f t="shared" si="2"/>
        <v/>
      </c>
      <c r="K13" s="21" t="str">
        <f t="shared" si="3"/>
        <v/>
      </c>
      <c r="L13" s="112" t="str">
        <f>IF(ISERROR(IF(B13="Spielfrei",L12+0,IF(_asp5="","",L12+_asp5))),"",IF(B13="Spielfrei",L12+0,IF(_asp5="","",L12+_asp5)))</f>
        <v/>
      </c>
      <c r="M13" s="22" t="str">
        <f>IF(ISERROR(IF(B13="Spielfrei",M12+0,IF(_gsp5="","",M12+_gsp5))),"",IF(B13="Spielfrei",M12+0,IF(_gsp5="","",M12+_gsp5)))</f>
        <v/>
      </c>
    </row>
    <row r="14" spans="1:13" s="9" customFormat="1" ht="24" customHeight="1" x14ac:dyDescent="0.2">
      <c r="A14" s="18">
        <f t="shared" si="1"/>
        <v>19</v>
      </c>
      <c r="B14" s="71" t="s">
        <v>51</v>
      </c>
      <c r="C14" s="61">
        <f t="shared" si="0"/>
        <v>7</v>
      </c>
      <c r="D14" s="23">
        <v>46137</v>
      </c>
      <c r="E14" s="24">
        <v>0.6875</v>
      </c>
      <c r="F14" s="73" t="s">
        <v>74</v>
      </c>
      <c r="G14" s="38"/>
      <c r="H14" s="38"/>
      <c r="I14" s="110" t="str">
        <f>IF(B14="Spielfrei","",IF(_asp6="","",IF(_asp6=_gsp6,"U",IF(_asp6&gt;_gsp6,"S","N"))))</f>
        <v/>
      </c>
      <c r="J14" s="111" t="str">
        <f t="shared" si="2"/>
        <v/>
      </c>
      <c r="K14" s="21" t="str">
        <f t="shared" si="3"/>
        <v/>
      </c>
      <c r="L14" s="112" t="str">
        <f>IF(ISERROR(IF(B14="Spielfrei",L13+0,IF(_asp6="","",L13+_asp6))),"",IF(B14="Spielfrei",L13+0,IF(_asp6="","",L13+_asp6)))</f>
        <v/>
      </c>
      <c r="M14" s="22" t="str">
        <f>IF(ISERROR(IF(B14="Spielfrei",M13+0,IF(_gsp6="","",M13+_gsp6))),"",IF(B14="Spielfrei",M13+0,IF(_gsp6="","",M13+_gsp6)))</f>
        <v/>
      </c>
    </row>
    <row r="15" spans="1:13" s="9" customFormat="1" ht="24" customHeight="1" x14ac:dyDescent="0.2">
      <c r="A15" s="18">
        <f t="shared" si="1"/>
        <v>20</v>
      </c>
      <c r="B15" s="71" t="s">
        <v>50</v>
      </c>
      <c r="C15" s="62">
        <f t="shared" si="0"/>
        <v>7</v>
      </c>
      <c r="D15" s="63">
        <v>46144</v>
      </c>
      <c r="E15" s="64">
        <v>0.625</v>
      </c>
      <c r="F15" s="72" t="s">
        <v>75</v>
      </c>
      <c r="G15" s="38"/>
      <c r="H15" s="38"/>
      <c r="I15" s="110" t="str">
        <f>IF(B15="Spielfrei","",IF(_asp7="","",IF(_asp7=_gsp7,"U",IF(_asp7&gt;_gsp7,"S","N"))))</f>
        <v/>
      </c>
      <c r="J15" s="111" t="str">
        <f t="shared" si="2"/>
        <v/>
      </c>
      <c r="K15" s="21" t="str">
        <f t="shared" si="3"/>
        <v/>
      </c>
      <c r="L15" s="112" t="str">
        <f>IF(ISERROR(IF(B15="Spielfrei",L14+0,IF(_asp7="","",L14+_asp7))),"",IF(B15="Spielfrei",L14+0,IF(_asp7="","",L14+_asp7)))</f>
        <v/>
      </c>
      <c r="M15" s="22" t="str">
        <f>IF(ISERROR(IF(B15="Spielfrei",M14+0,IF(_gsp7="","",M14+_gsp7))),"",IF(B15="Spielfrei",M14+0,IF(_gsp7="","",M14+_gsp7)))</f>
        <v/>
      </c>
    </row>
    <row r="16" spans="1:13" s="9" customFormat="1" ht="24" customHeight="1" x14ac:dyDescent="0.2">
      <c r="A16" s="18">
        <f t="shared" si="1"/>
        <v>21</v>
      </c>
      <c r="B16" s="71" t="s">
        <v>51</v>
      </c>
      <c r="C16" s="61">
        <f t="shared" si="0"/>
        <v>7</v>
      </c>
      <c r="D16" s="23">
        <v>46151</v>
      </c>
      <c r="E16" s="24">
        <v>0.70833333333333337</v>
      </c>
      <c r="F16" s="73" t="s">
        <v>61</v>
      </c>
      <c r="G16" s="38"/>
      <c r="H16" s="38"/>
      <c r="I16" s="110" t="str">
        <f>IF(B16="Spielfrei","",IF(_asp8="","",IF(_asp8=_gsp8,"U",IF(_asp8&gt;_gsp8,"S","N"))))</f>
        <v/>
      </c>
      <c r="J16" s="111" t="str">
        <f t="shared" si="2"/>
        <v/>
      </c>
      <c r="K16" s="21" t="str">
        <f t="shared" si="3"/>
        <v/>
      </c>
      <c r="L16" s="112" t="str">
        <f>IF(ISERROR(IF(B16="Spielfrei",L15+0,IF(_asp8="","",L15+_asp8))),"",IF(B16="Spielfrei",L15+0,IF(_asp8="","",L15+_asp8)))</f>
        <v/>
      </c>
      <c r="M16" s="22" t="str">
        <f>IF(ISERROR(IF(B16="Spielfrei",M15+0,IF(_gsp8="","",M15+_gsp8))),"",IF(B16="Spielfrei",M15+0,IF(_gsp8="","",M15+_gsp8)))</f>
        <v/>
      </c>
    </row>
    <row r="17" spans="1:13" s="9" customFormat="1" ht="24" customHeight="1" x14ac:dyDescent="0.2">
      <c r="A17" s="18">
        <f t="shared" si="1"/>
        <v>22</v>
      </c>
      <c r="B17" s="71" t="s">
        <v>50</v>
      </c>
      <c r="C17" s="62">
        <f t="shared" si="0"/>
        <v>5</v>
      </c>
      <c r="D17" s="63">
        <v>46156</v>
      </c>
      <c r="E17" s="64">
        <v>0.79166666666666663</v>
      </c>
      <c r="F17" s="72" t="s">
        <v>67</v>
      </c>
      <c r="G17" s="38"/>
      <c r="H17" s="38"/>
      <c r="I17" s="110" t="str">
        <f>IF(B17="Spielfrei","",IF(_asp9="","",IF(_asp9=_gsp9,"U",IF(_asp9&gt;_gsp9,"S","N"))))</f>
        <v/>
      </c>
      <c r="J17" s="111" t="str">
        <f t="shared" si="2"/>
        <v/>
      </c>
      <c r="K17" s="21" t="str">
        <f t="shared" si="3"/>
        <v/>
      </c>
      <c r="L17" s="112" t="str">
        <f>IF(ISERROR(IF(B17="Spielfrei",L16+0,IF(_asp9="","",L16+_asp9))),"",IF(B17="Spielfrei",L16+0,IF(_asp9="","",L16+_asp9)))</f>
        <v/>
      </c>
      <c r="M17" s="22" t="str">
        <f>IF(ISERROR(IF(B17="Spielfrei",M16+0,IF(_gsp9="","",M16+_gsp9))),"",IF(B17="Spielfrei",M16+0,IF(_gsp9="","",M16+_gsp9)))</f>
        <v/>
      </c>
    </row>
    <row r="18" spans="1:13" s="9" customFormat="1" ht="24" customHeight="1" x14ac:dyDescent="0.2">
      <c r="A18" s="18">
        <f t="shared" si="1"/>
        <v>23</v>
      </c>
      <c r="B18" s="71" t="s">
        <v>51</v>
      </c>
      <c r="C18" s="61">
        <f t="shared" si="0"/>
        <v>7</v>
      </c>
      <c r="D18" s="23">
        <v>46165</v>
      </c>
      <c r="E18" s="24">
        <v>0.70833333333333337</v>
      </c>
      <c r="F18" s="73" t="s">
        <v>65</v>
      </c>
      <c r="G18" s="38"/>
      <c r="H18" s="38"/>
      <c r="I18" s="110" t="str">
        <f>IF(B18="Spielfrei","",IF(_asp10="","",IF(_asp10=_gsp10,"U",IF(_asp10&gt;_gsp10,"S","N"))))</f>
        <v/>
      </c>
      <c r="J18" s="111" t="str">
        <f t="shared" si="2"/>
        <v/>
      </c>
      <c r="K18" s="21" t="str">
        <f t="shared" si="3"/>
        <v/>
      </c>
      <c r="L18" s="112" t="str">
        <f>IF(ISERROR(IF(B18="Spielfrei",L17+0,IF(_asp10="","",L17+_asp10))),"",IF(B18="Spielfrei",L17+0,IF(_asp10="","",L17+_asp10)))</f>
        <v/>
      </c>
      <c r="M18" s="22" t="str">
        <f>IF(ISERROR(IF(B18="Spielfrei",M17+0,IF(_gsp10="","",M17+_gsp10))),"",IF(B18="Spielfrei",M17+0,IF(_gsp10="","",M17+_gsp10)))</f>
        <v/>
      </c>
    </row>
    <row r="19" spans="1:13" s="9" customFormat="1" ht="24" customHeight="1" x14ac:dyDescent="0.2">
      <c r="A19" s="18">
        <f t="shared" si="1"/>
        <v>24</v>
      </c>
      <c r="B19" s="71" t="s">
        <v>50</v>
      </c>
      <c r="C19" s="62">
        <f t="shared" si="0"/>
        <v>6</v>
      </c>
      <c r="D19" s="63">
        <v>46171</v>
      </c>
      <c r="E19" s="64">
        <v>0.79166666666666663</v>
      </c>
      <c r="F19" s="72" t="s">
        <v>68</v>
      </c>
      <c r="G19" s="38"/>
      <c r="H19" s="38"/>
      <c r="I19" s="110" t="str">
        <f>IF(B19="Spielfrei","",IF(_asp11="","",IF(_asp11=_gsp11,"U",IF(_asp11&gt;_gsp11,"S","N"))))</f>
        <v/>
      </c>
      <c r="J19" s="111" t="str">
        <f t="shared" si="2"/>
        <v/>
      </c>
      <c r="K19" s="21" t="str">
        <f t="shared" si="3"/>
        <v/>
      </c>
      <c r="L19" s="112" t="str">
        <f>IF(ISERROR(IF(B19="Spielfrei",L18+0,IF(_asp11="","",L18+_asp11))),"",IF(B19="Spielfrei",L18+0,IF(_asp11="","",L18+_asp11)))</f>
        <v/>
      </c>
      <c r="M19" s="22" t="str">
        <f>IF(ISERROR(IF(B19="Spielfrei",M18+0,IF(_gsp11="","",M18+_gsp11))),"",IF(B19="Spielfrei",M18+0,IF(_gsp11="","",M18+_gsp11)))</f>
        <v/>
      </c>
    </row>
    <row r="20" spans="1:13" s="9" customFormat="1" ht="24" customHeight="1" x14ac:dyDescent="0.2">
      <c r="A20" s="18">
        <f t="shared" si="1"/>
        <v>25</v>
      </c>
      <c r="B20" s="71" t="s">
        <v>50</v>
      </c>
      <c r="C20" s="62">
        <f t="shared" si="0"/>
        <v>4</v>
      </c>
      <c r="D20" s="63">
        <v>46176</v>
      </c>
      <c r="E20" s="64">
        <v>0.8125</v>
      </c>
      <c r="F20" s="72" t="s">
        <v>66</v>
      </c>
      <c r="G20" s="38"/>
      <c r="H20" s="38"/>
      <c r="I20" s="110" t="str">
        <f>IF(B20="Spielfrei","",IF(_asp12="","",IF(_asp12=_gsp12,"U",IF(_asp12&gt;_gsp12,"S","N"))))</f>
        <v/>
      </c>
      <c r="J20" s="111" t="str">
        <f t="shared" si="2"/>
        <v/>
      </c>
      <c r="K20" s="21" t="str">
        <f t="shared" si="3"/>
        <v/>
      </c>
      <c r="L20" s="112" t="str">
        <f>IF(ISERROR(IF(B20="Spielfrei",L19+0,IF(_asp12="","",L19+_asp12))),"",IF(B20="Spielfrei",L19+0,IF(_asp12="","",L19+_asp12)))</f>
        <v/>
      </c>
      <c r="M20" s="22" t="str">
        <f>IF(ISERROR(IF(B20="Spielfrei",M19+0,IF(_gsp12="","",M19+_gsp12))),"",IF(B20="Spielfrei",M19+0,IF(_gsp12="","",M19+_gsp12)))</f>
        <v/>
      </c>
    </row>
    <row r="21" spans="1:13" s="9" customFormat="1" ht="24" customHeight="1" x14ac:dyDescent="0.2">
      <c r="A21" s="18">
        <f t="shared" si="1"/>
        <v>26</v>
      </c>
      <c r="B21" s="71" t="s">
        <v>51</v>
      </c>
      <c r="C21" s="61">
        <f t="shared" si="0"/>
        <v>7</v>
      </c>
      <c r="D21" s="23">
        <v>46186</v>
      </c>
      <c r="E21" s="24">
        <v>0.70833333333333337</v>
      </c>
      <c r="F21" s="73" t="s">
        <v>69</v>
      </c>
      <c r="G21" s="38"/>
      <c r="H21" s="38"/>
      <c r="I21" s="110" t="str">
        <f>IF(B21="Spielfrei","",IF(_asp13="","",IF(_asp13=_gsp13,"U",IF(_asp13&gt;_gsp13,"S","N"))))</f>
        <v/>
      </c>
      <c r="J21" s="111" t="str">
        <f t="shared" si="2"/>
        <v/>
      </c>
      <c r="K21" s="21" t="str">
        <f t="shared" si="3"/>
        <v/>
      </c>
      <c r="L21" s="112" t="str">
        <f>IF(ISERROR(IF(B21="Spielfrei",L20+0,IF(_asp13="","",L20+_asp13))),"",IF(B21="Spielfrei",L20+0,IF(_asp13="","",L20+_asp13)))</f>
        <v/>
      </c>
      <c r="M21" s="22" t="str">
        <f>IF(ISERROR(IF(B21="Spielfrei",M20+0,IF(_gsp13="","",M20+_gsp13))),"",IF(B21="Spielfrei",M20+0,IF(_gsp13="","",M20+_gsp13)))</f>
        <v/>
      </c>
    </row>
    <row r="22" spans="1:13" s="9" customFormat="1" ht="24" hidden="1" customHeight="1" x14ac:dyDescent="0.2">
      <c r="A22" s="18"/>
      <c r="B22" s="71"/>
      <c r="C22" s="62" t="str">
        <f t="shared" si="0"/>
        <v/>
      </c>
      <c r="D22" s="63"/>
      <c r="E22" s="64"/>
      <c r="F22" s="72"/>
      <c r="G22" s="38"/>
      <c r="H22" s="38"/>
      <c r="I22" s="110" t="str">
        <f>IF(B22="Spielfrei","",IF(_asp14="","",IF(_asp14=_gsp14,"U",IF(_asp14&gt;_gsp14,"S","N"))))</f>
        <v/>
      </c>
      <c r="J22" s="111" t="str">
        <f t="shared" si="2"/>
        <v/>
      </c>
      <c r="K22" s="21" t="str">
        <f t="shared" si="3"/>
        <v/>
      </c>
      <c r="L22" s="22" t="str">
        <f>IF(ISERROR(IF(B22="Spielfrei",L21+0,IF(_asp14="","",L21+_asp14))),"",IF(B22="Spielfrei",L21+0,IF(_asp14="","",L21+_asp14)))</f>
        <v/>
      </c>
      <c r="M22" s="22" t="str">
        <f>IF(ISERROR(IF(B22="Spielfrei",M21+0,IF(_gsp14="","",M21+_gsp14))),"",IF(B22="Spielfrei",M21+0,IF(_gsp14="","",M21+_gsp14)))</f>
        <v/>
      </c>
    </row>
    <row r="23" spans="1:13" s="9" customFormat="1" ht="24" hidden="1" customHeight="1" x14ac:dyDescent="0.2">
      <c r="A23" s="18"/>
      <c r="B23" s="71"/>
      <c r="C23" s="61" t="str">
        <f t="shared" si="0"/>
        <v/>
      </c>
      <c r="D23" s="23"/>
      <c r="E23" s="24"/>
      <c r="F23" s="73"/>
      <c r="G23" s="38"/>
      <c r="H23" s="38"/>
      <c r="I23" s="110" t="str">
        <f>IF(B23="Spielfrei","",IF(_asp15="","",IF(_asp15=_gsp15,"U",IF(_asp15&gt;_gsp15,"S","N"))))</f>
        <v/>
      </c>
      <c r="J23" s="111" t="str">
        <f t="shared" si="2"/>
        <v/>
      </c>
      <c r="K23" s="21" t="str">
        <f t="shared" si="3"/>
        <v/>
      </c>
      <c r="L23" s="22" t="str">
        <f>IF(ISERROR(IF(B23="Spielfrei",L22+0,IF(_asp15="","",L22+_asp15))),"",IF(B23="Spielfrei",L22+0,IF(_asp15="","",L22+_asp15)))</f>
        <v/>
      </c>
      <c r="M23" s="22" t="str">
        <f>IF(ISERROR(IF(B23="Spielfrei",M22+0,IF(_gsp15="","",M22+_gsp15))),"",IF(B23="Spielfrei",M22+0,IF(_gsp15="","",M22+_gsp15)))</f>
        <v/>
      </c>
    </row>
    <row r="24" spans="1:13" s="9" customFormat="1" ht="24" customHeight="1" thickBot="1" x14ac:dyDescent="0.3">
      <c r="A24" s="106">
        <f>COUNT(A9:A23)</f>
        <v>13</v>
      </c>
      <c r="B24" s="107" t="s">
        <v>59</v>
      </c>
      <c r="C24" s="108">
        <f>A24-COUNTIF($B$9:$B$23,"Spielfrei")</f>
        <v>13</v>
      </c>
      <c r="D24" s="109" t="s">
        <v>60</v>
      </c>
      <c r="E24" s="25"/>
      <c r="F24" s="26" t="s">
        <v>17</v>
      </c>
      <c r="G24" s="27"/>
      <c r="H24" s="27"/>
      <c r="I24" s="19"/>
      <c r="J24" s="19" t="str">
        <f>IF(_asp13="","",J7+K24)</f>
        <v/>
      </c>
      <c r="K24" s="20">
        <f>SUM(K9:K23)</f>
        <v>0</v>
      </c>
      <c r="L24" s="28"/>
      <c r="M24" s="28"/>
    </row>
    <row r="25" spans="1:13" s="9" customFormat="1" ht="29.25" customHeight="1" thickBot="1" x14ac:dyDescent="0.25">
      <c r="A25" s="122" t="s">
        <v>30</v>
      </c>
      <c r="B25" s="122"/>
      <c r="C25" s="122"/>
      <c r="D25" s="122"/>
      <c r="E25" s="164" t="str">
        <f>IF(A4="Frühjahr",CONCATENATE(C4-1,"/",C4),CONCATENATE("Herbst ",C4))</f>
        <v>2025/2026</v>
      </c>
      <c r="F25" s="165"/>
      <c r="G25" s="39"/>
      <c r="H25" s="41" t="str">
        <f>IF(OR(rang="",rang&gt;14),"&lt;= Bitte Rang eintragen","")</f>
        <v>&lt;= Bitte Rang eintragen</v>
      </c>
      <c r="I25" s="42"/>
      <c r="J25" s="42"/>
      <c r="K25" s="29" t="s">
        <v>14</v>
      </c>
      <c r="L25" s="28">
        <f>COUNTIF($I$9:$I$23,K25)</f>
        <v>0</v>
      </c>
      <c r="M25" s="60"/>
    </row>
    <row r="26" spans="1:13" s="9" customFormat="1" ht="29.25" customHeight="1" thickBot="1" x14ac:dyDescent="0.25">
      <c r="A26" s="123" t="s">
        <v>31</v>
      </c>
      <c r="B26" s="123"/>
      <c r="C26" s="123"/>
      <c r="D26" s="123"/>
      <c r="E26" s="123" t="str">
        <f>IF(A4="Frühjahr",CONCATENATE(C4-1,"/",C4),CONCATENATE("Herbst ",C4))</f>
        <v>2025/2026</v>
      </c>
      <c r="F26" s="166"/>
      <c r="G26" s="40" t="str">
        <f>J21</f>
        <v/>
      </c>
      <c r="H26" s="5"/>
      <c r="I26" s="30"/>
      <c r="J26" s="168" t="s">
        <v>47</v>
      </c>
      <c r="K26" s="31" t="s">
        <v>15</v>
      </c>
      <c r="L26" s="28">
        <f>COUNTIF($I$9:$I$23,K26)</f>
        <v>0</v>
      </c>
      <c r="M26" s="60"/>
    </row>
    <row r="27" spans="1:13" s="9" customFormat="1" ht="29.25" customHeight="1" thickBot="1" x14ac:dyDescent="0.25">
      <c r="A27" s="124" t="s">
        <v>32</v>
      </c>
      <c r="B27" s="124"/>
      <c r="C27" s="124"/>
      <c r="D27" s="124"/>
      <c r="E27" s="123" t="str">
        <f>IF(A4="Frühjahr",CONCATENATE(C4-1,"/",C4),CONCATENATE("Herbst ",C4))</f>
        <v>2025/2026</v>
      </c>
      <c r="F27" s="167"/>
      <c r="G27" s="40" t="str">
        <f>L21</f>
        <v/>
      </c>
      <c r="H27" s="40" t="str">
        <f>M21</f>
        <v/>
      </c>
      <c r="I27" s="5"/>
      <c r="J27" s="168"/>
      <c r="K27" s="31" t="s">
        <v>16</v>
      </c>
      <c r="L27" s="28">
        <f>COUNTIF($I$9:$I$23,K27)</f>
        <v>0</v>
      </c>
      <c r="M27" s="60"/>
    </row>
    <row r="28" spans="1:13" s="9" customFormat="1" x14ac:dyDescent="0.2">
      <c r="A28" s="32"/>
      <c r="B28" s="33"/>
      <c r="C28" s="34"/>
      <c r="D28" s="34"/>
      <c r="E28" s="35"/>
      <c r="F28" s="35"/>
      <c r="G28" s="36" t="s">
        <v>18</v>
      </c>
      <c r="H28" s="5" t="s">
        <v>19</v>
      </c>
      <c r="I28" s="5"/>
      <c r="J28" s="3"/>
    </row>
    <row r="29" spans="1:13" s="9" customFormat="1" x14ac:dyDescent="0.2">
      <c r="A29" s="43"/>
      <c r="B29" s="33"/>
      <c r="C29" s="34"/>
      <c r="D29" s="34"/>
      <c r="E29" s="35"/>
      <c r="F29" s="35"/>
      <c r="G29" s="36"/>
      <c r="H29" s="5"/>
      <c r="I29" s="5"/>
      <c r="J29" s="3"/>
    </row>
    <row r="30" spans="1:13" s="9" customFormat="1" ht="15.75" x14ac:dyDescent="0.25">
      <c r="A30" s="69" t="s">
        <v>48</v>
      </c>
      <c r="B30" s="69"/>
      <c r="C30" s="169" t="s">
        <v>62</v>
      </c>
      <c r="D30" s="169"/>
      <c r="E30" s="3"/>
      <c r="F30" s="3" t="s">
        <v>35</v>
      </c>
      <c r="G30" s="160" t="s">
        <v>58</v>
      </c>
      <c r="H30" s="161"/>
      <c r="I30" s="161"/>
      <c r="J30" s="161"/>
    </row>
    <row r="31" spans="1:13" s="9" customFormat="1" x14ac:dyDescent="0.2">
      <c r="A31" s="125" t="s">
        <v>38</v>
      </c>
      <c r="B31" s="126"/>
      <c r="C31" s="126"/>
      <c r="D31" s="126"/>
      <c r="E31" s="50" t="s">
        <v>8</v>
      </c>
      <c r="F31" s="3"/>
      <c r="G31" s="66"/>
      <c r="H31" s="3"/>
      <c r="I31" s="49" t="s">
        <v>76</v>
      </c>
      <c r="J31" s="65"/>
    </row>
    <row r="32" spans="1:13" s="9" customFormat="1" x14ac:dyDescent="0.2">
      <c r="A32" s="51" t="s">
        <v>20</v>
      </c>
      <c r="B32" s="48"/>
      <c r="C32" s="48"/>
      <c r="D32" s="48"/>
      <c r="E32" s="52">
        <v>3</v>
      </c>
      <c r="F32" s="3"/>
      <c r="G32" s="3"/>
      <c r="H32" s="3"/>
      <c r="I32" s="5"/>
      <c r="J32" s="3"/>
    </row>
    <row r="33" spans="1:10" s="9" customFormat="1" x14ac:dyDescent="0.2">
      <c r="A33" s="127" t="s">
        <v>40</v>
      </c>
      <c r="B33" s="128"/>
      <c r="C33" s="128"/>
      <c r="D33" s="128"/>
      <c r="E33" s="52">
        <v>6</v>
      </c>
      <c r="F33" s="3"/>
      <c r="G33" s="3"/>
      <c r="H33" s="3"/>
      <c r="I33" s="5"/>
      <c r="J33" s="3"/>
    </row>
    <row r="34" spans="1:10" s="9" customFormat="1" x14ac:dyDescent="0.2">
      <c r="A34" s="127" t="s">
        <v>21</v>
      </c>
      <c r="B34" s="128"/>
      <c r="C34" s="128"/>
      <c r="D34" s="128"/>
      <c r="E34" s="52">
        <v>6</v>
      </c>
      <c r="F34" s="3"/>
      <c r="G34" s="3"/>
      <c r="H34" s="3"/>
      <c r="I34" s="5"/>
      <c r="J34" s="3"/>
    </row>
    <row r="35" spans="1:10" s="9" customFormat="1" x14ac:dyDescent="0.2">
      <c r="A35" s="127" t="s">
        <v>22</v>
      </c>
      <c r="B35" s="128"/>
      <c r="C35" s="128"/>
      <c r="D35" s="128"/>
      <c r="E35" s="52">
        <v>6</v>
      </c>
      <c r="F35" s="3"/>
      <c r="G35" s="3"/>
      <c r="H35" s="3"/>
      <c r="I35" s="5"/>
      <c r="J35" s="49"/>
    </row>
    <row r="36" spans="1:10" s="9" customFormat="1" x14ac:dyDescent="0.2">
      <c r="A36" s="54" t="s">
        <v>37</v>
      </c>
      <c r="B36" s="55"/>
      <c r="C36" s="55"/>
      <c r="D36" s="55"/>
      <c r="E36" s="56">
        <f>SUM(E32:E35)*C24</f>
        <v>273</v>
      </c>
      <c r="F36" s="3"/>
      <c r="G36" s="3"/>
      <c r="H36" s="3"/>
      <c r="I36" s="5"/>
      <c r="J36" s="3"/>
    </row>
    <row r="37" spans="1:10" s="9" customFormat="1" x14ac:dyDescent="0.2">
      <c r="A37" s="127" t="s">
        <v>41</v>
      </c>
      <c r="B37" s="128"/>
      <c r="C37" s="128"/>
      <c r="D37" s="128"/>
      <c r="E37" s="52"/>
      <c r="F37" s="3"/>
      <c r="G37" s="3"/>
      <c r="H37" s="3"/>
      <c r="I37" s="5"/>
      <c r="J37" s="3"/>
    </row>
    <row r="38" spans="1:10" s="9" customFormat="1" x14ac:dyDescent="0.2">
      <c r="A38" s="127" t="s">
        <v>42</v>
      </c>
      <c r="B38" s="128"/>
      <c r="C38" s="128"/>
      <c r="D38" s="128"/>
      <c r="E38" s="52">
        <v>12</v>
      </c>
      <c r="F38" s="3"/>
      <c r="G38" s="3"/>
      <c r="H38" s="3"/>
      <c r="I38" s="5"/>
      <c r="J38" s="3"/>
    </row>
    <row r="39" spans="1:10" s="9" customFormat="1" x14ac:dyDescent="0.2">
      <c r="A39" s="127" t="s">
        <v>43</v>
      </c>
      <c r="B39" s="128"/>
      <c r="C39" s="128"/>
      <c r="D39" s="128"/>
      <c r="E39" s="52">
        <v>15</v>
      </c>
      <c r="F39" s="3"/>
      <c r="G39" s="3"/>
      <c r="H39" s="3"/>
      <c r="I39" s="5"/>
      <c r="J39" s="3"/>
    </row>
    <row r="40" spans="1:10" s="9" customFormat="1" x14ac:dyDescent="0.2">
      <c r="A40" s="127" t="s">
        <v>44</v>
      </c>
      <c r="B40" s="128"/>
      <c r="C40" s="128"/>
      <c r="D40" s="128"/>
      <c r="E40" s="52">
        <v>15</v>
      </c>
      <c r="F40" s="3"/>
      <c r="G40" s="3"/>
      <c r="H40" s="3"/>
      <c r="I40" s="5"/>
      <c r="J40" s="3"/>
    </row>
    <row r="41" spans="1:10" s="9" customFormat="1" x14ac:dyDescent="0.2">
      <c r="A41" s="127" t="s">
        <v>45</v>
      </c>
      <c r="B41" s="128"/>
      <c r="C41" s="128"/>
      <c r="D41" s="128"/>
      <c r="E41" s="52">
        <v>15</v>
      </c>
      <c r="F41" s="3"/>
      <c r="G41" s="3"/>
      <c r="H41" s="3"/>
      <c r="I41" s="3"/>
      <c r="J41" s="3"/>
    </row>
    <row r="42" spans="1:10" s="9" customFormat="1" ht="15" x14ac:dyDescent="0.2">
      <c r="A42" s="127" t="s">
        <v>23</v>
      </c>
      <c r="B42" s="128"/>
      <c r="C42" s="128"/>
      <c r="D42" s="128"/>
      <c r="E42" s="52">
        <v>30</v>
      </c>
      <c r="F42" s="3"/>
      <c r="G42" s="3"/>
      <c r="H42" s="3"/>
      <c r="I42" s="37"/>
      <c r="J42" s="3"/>
    </row>
    <row r="43" spans="1:10" s="9" customFormat="1" x14ac:dyDescent="0.2">
      <c r="A43" s="129" t="s">
        <v>46</v>
      </c>
      <c r="B43" s="130"/>
      <c r="C43" s="130"/>
      <c r="D43" s="130"/>
      <c r="E43" s="56">
        <f>SUM(E38:E42)</f>
        <v>87</v>
      </c>
      <c r="F43" s="3"/>
      <c r="G43" s="3"/>
      <c r="H43" s="3"/>
      <c r="I43" s="3"/>
      <c r="J43" s="3"/>
    </row>
    <row r="44" spans="1:10" s="9" customFormat="1" ht="15" x14ac:dyDescent="0.2">
      <c r="A44" s="57" t="s">
        <v>39</v>
      </c>
      <c r="B44" s="58"/>
      <c r="C44" s="58"/>
      <c r="D44" s="58"/>
      <c r="E44" s="59">
        <f>+E36+SUM(E38:E42)</f>
        <v>360</v>
      </c>
      <c r="F44" s="3"/>
      <c r="G44" s="3"/>
      <c r="H44" s="3"/>
      <c r="I44" s="3"/>
      <c r="J44" s="3"/>
    </row>
    <row r="45" spans="1:10" s="9" customFormat="1" x14ac:dyDescent="0.2">
      <c r="A45" s="47"/>
      <c r="B45" s="33"/>
      <c r="C45" s="34"/>
      <c r="D45" s="34"/>
      <c r="E45" s="35"/>
      <c r="F45" s="3"/>
      <c r="G45" s="3"/>
      <c r="H45" s="3"/>
      <c r="I45" s="3"/>
      <c r="J45" s="3"/>
    </row>
    <row r="46" spans="1:10" s="9" customFormat="1" x14ac:dyDescent="0.2">
      <c r="A46" s="120" t="s">
        <v>24</v>
      </c>
      <c r="B46" s="120"/>
      <c r="C46" s="120"/>
      <c r="D46" s="120"/>
      <c r="E46" s="3"/>
      <c r="F46" s="3"/>
      <c r="G46" s="3"/>
      <c r="H46" s="3"/>
      <c r="I46" s="3"/>
      <c r="J46" s="3"/>
    </row>
    <row r="47" spans="1:10" s="9" customFormat="1" x14ac:dyDescent="0.2">
      <c r="A47" s="121" t="s">
        <v>25</v>
      </c>
      <c r="B47" s="121"/>
      <c r="C47" s="121"/>
      <c r="D47" s="121"/>
      <c r="E47" s="3"/>
      <c r="F47" s="3"/>
      <c r="G47" s="3"/>
      <c r="H47" s="3"/>
      <c r="I47" s="3"/>
      <c r="J47" s="3"/>
    </row>
    <row r="48" spans="1:10" s="9" customFormat="1" x14ac:dyDescent="0.2">
      <c r="A48" s="46" t="s">
        <v>33</v>
      </c>
      <c r="B48" s="46"/>
      <c r="C48" s="46"/>
      <c r="D48" s="46"/>
      <c r="E48" s="53"/>
      <c r="F48" s="53"/>
      <c r="G48" s="53"/>
      <c r="H48" s="53"/>
      <c r="I48" s="53"/>
      <c r="J48" s="53"/>
    </row>
    <row r="49" spans="1:10" s="9" customFormat="1" x14ac:dyDescent="0.2">
      <c r="A49" s="46" t="s">
        <v>26</v>
      </c>
      <c r="B49" s="46"/>
      <c r="C49" s="46"/>
      <c r="D49" s="46"/>
      <c r="E49" s="53"/>
      <c r="F49" s="53"/>
      <c r="G49" s="53"/>
      <c r="H49" s="53"/>
      <c r="I49" s="53"/>
      <c r="J49" s="53"/>
    </row>
    <row r="50" spans="1:10" s="9" customFormat="1" x14ac:dyDescent="0.2"/>
    <row r="51" spans="1:10" s="9" customFormat="1" x14ac:dyDescent="0.2"/>
    <row r="52" spans="1:10" s="9" customFormat="1" x14ac:dyDescent="0.2"/>
    <row r="53" spans="1:10" s="9" customFormat="1" x14ac:dyDescent="0.2"/>
    <row r="54" spans="1:10" s="9" customFormat="1" x14ac:dyDescent="0.2"/>
    <row r="55" spans="1:10" s="9" customFormat="1" x14ac:dyDescent="0.2"/>
    <row r="56" spans="1:10" s="9" customFormat="1" x14ac:dyDescent="0.2"/>
    <row r="57" spans="1:10" s="9" customFormat="1" x14ac:dyDescent="0.2"/>
    <row r="58" spans="1:10" s="9" customFormat="1" x14ac:dyDescent="0.2"/>
  </sheetData>
  <mergeCells count="40">
    <mergeCell ref="D6:E6"/>
    <mergeCell ref="G30:J30"/>
    <mergeCell ref="G3:J3"/>
    <mergeCell ref="E25:F25"/>
    <mergeCell ref="E26:F26"/>
    <mergeCell ref="E27:F27"/>
    <mergeCell ref="J26:J27"/>
    <mergeCell ref="C30:D30"/>
    <mergeCell ref="K1:M1"/>
    <mergeCell ref="A2:D2"/>
    <mergeCell ref="K2:K8"/>
    <mergeCell ref="L2:M8"/>
    <mergeCell ref="A1:C1"/>
    <mergeCell ref="G4:H4"/>
    <mergeCell ref="A5:C5"/>
    <mergeCell ref="A3:D3"/>
    <mergeCell ref="B8:E8"/>
    <mergeCell ref="G8:H8"/>
    <mergeCell ref="A7:E7"/>
    <mergeCell ref="F1:J2"/>
    <mergeCell ref="E1:E2"/>
    <mergeCell ref="D5:E5"/>
    <mergeCell ref="A4:B4"/>
    <mergeCell ref="A6:C6"/>
    <mergeCell ref="A46:D46"/>
    <mergeCell ref="A47:D47"/>
    <mergeCell ref="A25:D25"/>
    <mergeCell ref="A26:D26"/>
    <mergeCell ref="A27:D27"/>
    <mergeCell ref="A31:D31"/>
    <mergeCell ref="A33:D33"/>
    <mergeCell ref="A34:D34"/>
    <mergeCell ref="A35:D35"/>
    <mergeCell ref="A37:D37"/>
    <mergeCell ref="A38:D38"/>
    <mergeCell ref="A39:D39"/>
    <mergeCell ref="A40:D40"/>
    <mergeCell ref="A41:D41"/>
    <mergeCell ref="A43:D43"/>
    <mergeCell ref="A42:D42"/>
  </mergeCells>
  <phoneticPr fontId="11" type="noConversion"/>
  <conditionalFormatting sqref="B24">
    <cfRule type="cellIs" dxfId="3421" priority="10577" stopIfTrue="1" operator="equal">
      <formula>"Auswärts"</formula>
    </cfRule>
    <cfRule type="cellIs" dxfId="3420" priority="10578" stopIfTrue="1" operator="equal">
      <formula>"Heim"</formula>
    </cfRule>
  </conditionalFormatting>
  <conditionalFormatting sqref="E23">
    <cfRule type="cellIs" dxfId="3419" priority="4395" stopIfTrue="1" operator="equal">
      <formula>"Auswärts"</formula>
    </cfRule>
    <cfRule type="cellIs" dxfId="3418" priority="4396" stopIfTrue="1" operator="equal">
      <formula>"Heim"</formula>
    </cfRule>
  </conditionalFormatting>
  <conditionalFormatting sqref="E23">
    <cfRule type="cellIs" dxfId="3417" priority="4393" stopIfTrue="1" operator="equal">
      <formula>"Auswärts"</formula>
    </cfRule>
    <cfRule type="cellIs" dxfId="3416" priority="4394" stopIfTrue="1" operator="equal">
      <formula>"Heim"</formula>
    </cfRule>
  </conditionalFormatting>
  <conditionalFormatting sqref="F23">
    <cfRule type="cellIs" dxfId="3415" priority="4387" stopIfTrue="1" operator="equal">
      <formula>"Auswärts"</formula>
    </cfRule>
    <cfRule type="cellIs" dxfId="3414" priority="4388" stopIfTrue="1" operator="equal">
      <formula>"Heim"</formula>
    </cfRule>
  </conditionalFormatting>
  <conditionalFormatting sqref="F23">
    <cfRule type="cellIs" dxfId="3413" priority="4385" stopIfTrue="1" operator="equal">
      <formula>"Auswärts"</formula>
    </cfRule>
    <cfRule type="cellIs" dxfId="3412" priority="4386" stopIfTrue="1" operator="equal">
      <formula>"Heim"</formula>
    </cfRule>
  </conditionalFormatting>
  <conditionalFormatting sqref="D23">
    <cfRule type="cellIs" dxfId="3411" priority="4567" stopIfTrue="1" operator="equal">
      <formula>"Auswärts"</formula>
    </cfRule>
    <cfRule type="cellIs" dxfId="3410" priority="4568" stopIfTrue="1" operator="equal">
      <formula>"Heim"</formula>
    </cfRule>
  </conditionalFormatting>
  <conditionalFormatting sqref="D23">
    <cfRule type="cellIs" dxfId="3409" priority="4565" stopIfTrue="1" operator="equal">
      <formula>"Auswärts"</formula>
    </cfRule>
    <cfRule type="cellIs" dxfId="3408" priority="4566" stopIfTrue="1" operator="equal">
      <formula>"Heim"</formula>
    </cfRule>
  </conditionalFormatting>
  <conditionalFormatting sqref="D23">
    <cfRule type="cellIs" dxfId="3407" priority="4611" stopIfTrue="1" operator="equal">
      <formula>"Auswärts"</formula>
    </cfRule>
    <cfRule type="cellIs" dxfId="3406" priority="4612" stopIfTrue="1" operator="equal">
      <formula>"Heim"</formula>
    </cfRule>
  </conditionalFormatting>
  <conditionalFormatting sqref="D23">
    <cfRule type="cellIs" dxfId="3405" priority="4609" stopIfTrue="1" operator="equal">
      <formula>"Auswärts"</formula>
    </cfRule>
    <cfRule type="cellIs" dxfId="3404" priority="4610" stopIfTrue="1" operator="equal">
      <formula>"Heim"</formula>
    </cfRule>
  </conditionalFormatting>
  <conditionalFormatting sqref="D23">
    <cfRule type="cellIs" dxfId="3403" priority="4607" stopIfTrue="1" operator="equal">
      <formula>"Auswärts"</formula>
    </cfRule>
    <cfRule type="cellIs" dxfId="3402" priority="4608" stopIfTrue="1" operator="equal">
      <formula>"Heim"</formula>
    </cfRule>
  </conditionalFormatting>
  <conditionalFormatting sqref="D23">
    <cfRule type="cellIs" dxfId="3401" priority="4605" stopIfTrue="1" operator="equal">
      <formula>"Auswärts"</formula>
    </cfRule>
    <cfRule type="cellIs" dxfId="3400" priority="4606" stopIfTrue="1" operator="equal">
      <formula>"Heim"</formula>
    </cfRule>
  </conditionalFormatting>
  <conditionalFormatting sqref="D23">
    <cfRule type="cellIs" dxfId="3399" priority="4603" stopIfTrue="1" operator="equal">
      <formula>"Auswärts"</formula>
    </cfRule>
    <cfRule type="cellIs" dxfId="3398" priority="4604" stopIfTrue="1" operator="equal">
      <formula>"Heim"</formula>
    </cfRule>
  </conditionalFormatting>
  <conditionalFormatting sqref="D23">
    <cfRule type="cellIs" dxfId="3397" priority="4601" stopIfTrue="1" operator="equal">
      <formula>"Auswärts"</formula>
    </cfRule>
    <cfRule type="cellIs" dxfId="3396" priority="4602" stopIfTrue="1" operator="equal">
      <formula>"Heim"</formula>
    </cfRule>
  </conditionalFormatting>
  <conditionalFormatting sqref="D23">
    <cfRule type="cellIs" dxfId="3395" priority="4599" stopIfTrue="1" operator="equal">
      <formula>"Auswärts"</formula>
    </cfRule>
    <cfRule type="cellIs" dxfId="3394" priority="4600" stopIfTrue="1" operator="equal">
      <formula>"Heim"</formula>
    </cfRule>
  </conditionalFormatting>
  <conditionalFormatting sqref="D23">
    <cfRule type="cellIs" dxfId="3393" priority="4597" stopIfTrue="1" operator="equal">
      <formula>"Auswärts"</formula>
    </cfRule>
    <cfRule type="cellIs" dxfId="3392" priority="4598" stopIfTrue="1" operator="equal">
      <formula>"Heim"</formula>
    </cfRule>
  </conditionalFormatting>
  <conditionalFormatting sqref="D23">
    <cfRule type="cellIs" dxfId="3391" priority="4595" stopIfTrue="1" operator="equal">
      <formula>"Auswärts"</formula>
    </cfRule>
    <cfRule type="cellIs" dxfId="3390" priority="4596" stopIfTrue="1" operator="equal">
      <formula>"Heim"</formula>
    </cfRule>
  </conditionalFormatting>
  <conditionalFormatting sqref="D23">
    <cfRule type="cellIs" dxfId="3389" priority="4593" stopIfTrue="1" operator="equal">
      <formula>"Auswärts"</formula>
    </cfRule>
    <cfRule type="cellIs" dxfId="3388" priority="4594" stopIfTrue="1" operator="equal">
      <formula>"Heim"</formula>
    </cfRule>
  </conditionalFormatting>
  <conditionalFormatting sqref="D23">
    <cfRule type="cellIs" dxfId="3387" priority="4591" stopIfTrue="1" operator="equal">
      <formula>"Auswärts"</formula>
    </cfRule>
    <cfRule type="cellIs" dxfId="3386" priority="4592" stopIfTrue="1" operator="equal">
      <formula>"Heim"</formula>
    </cfRule>
  </conditionalFormatting>
  <conditionalFormatting sqref="D23">
    <cfRule type="cellIs" dxfId="3385" priority="4589" stopIfTrue="1" operator="equal">
      <formula>"Auswärts"</formula>
    </cfRule>
    <cfRule type="cellIs" dxfId="3384" priority="4590" stopIfTrue="1" operator="equal">
      <formula>"Heim"</formula>
    </cfRule>
  </conditionalFormatting>
  <conditionalFormatting sqref="D23">
    <cfRule type="cellIs" dxfId="3383" priority="4587" stopIfTrue="1" operator="equal">
      <formula>"Auswärts"</formula>
    </cfRule>
    <cfRule type="cellIs" dxfId="3382" priority="4588" stopIfTrue="1" operator="equal">
      <formula>"Heim"</formula>
    </cfRule>
  </conditionalFormatting>
  <conditionalFormatting sqref="D23">
    <cfRule type="cellIs" dxfId="3381" priority="4585" stopIfTrue="1" operator="equal">
      <formula>"Auswärts"</formula>
    </cfRule>
    <cfRule type="cellIs" dxfId="3380" priority="4586" stopIfTrue="1" operator="equal">
      <formula>"Heim"</formula>
    </cfRule>
  </conditionalFormatting>
  <conditionalFormatting sqref="D23">
    <cfRule type="cellIs" dxfId="3379" priority="4583" stopIfTrue="1" operator="equal">
      <formula>"Auswärts"</formula>
    </cfRule>
    <cfRule type="cellIs" dxfId="3378" priority="4584" stopIfTrue="1" operator="equal">
      <formula>"Heim"</formula>
    </cfRule>
  </conditionalFormatting>
  <conditionalFormatting sqref="D23">
    <cfRule type="cellIs" dxfId="3377" priority="4581" stopIfTrue="1" operator="equal">
      <formula>"Auswärts"</formula>
    </cfRule>
    <cfRule type="cellIs" dxfId="3376" priority="4582" stopIfTrue="1" operator="equal">
      <formula>"Heim"</formula>
    </cfRule>
  </conditionalFormatting>
  <conditionalFormatting sqref="D23">
    <cfRule type="cellIs" dxfId="3375" priority="4579" stopIfTrue="1" operator="equal">
      <formula>"Auswärts"</formula>
    </cfRule>
    <cfRule type="cellIs" dxfId="3374" priority="4580" stopIfTrue="1" operator="equal">
      <formula>"Heim"</formula>
    </cfRule>
  </conditionalFormatting>
  <conditionalFormatting sqref="D23">
    <cfRule type="cellIs" dxfId="3373" priority="4577" stopIfTrue="1" operator="equal">
      <formula>"Auswärts"</formula>
    </cfRule>
    <cfRule type="cellIs" dxfId="3372" priority="4578" stopIfTrue="1" operator="equal">
      <formula>"Heim"</formula>
    </cfRule>
  </conditionalFormatting>
  <conditionalFormatting sqref="D23">
    <cfRule type="cellIs" dxfId="3371" priority="4575" stopIfTrue="1" operator="equal">
      <formula>"Auswärts"</formula>
    </cfRule>
    <cfRule type="cellIs" dxfId="3370" priority="4576" stopIfTrue="1" operator="equal">
      <formula>"Heim"</formula>
    </cfRule>
  </conditionalFormatting>
  <conditionalFormatting sqref="D23">
    <cfRule type="cellIs" dxfId="3369" priority="4573" stopIfTrue="1" operator="equal">
      <formula>"Auswärts"</formula>
    </cfRule>
    <cfRule type="cellIs" dxfId="3368" priority="4574" stopIfTrue="1" operator="equal">
      <formula>"Heim"</formula>
    </cfRule>
  </conditionalFormatting>
  <conditionalFormatting sqref="D23">
    <cfRule type="cellIs" dxfId="3367" priority="4571" stopIfTrue="1" operator="equal">
      <formula>"Auswärts"</formula>
    </cfRule>
    <cfRule type="cellIs" dxfId="3366" priority="4572" stopIfTrue="1" operator="equal">
      <formula>"Heim"</formula>
    </cfRule>
  </conditionalFormatting>
  <conditionalFormatting sqref="D23">
    <cfRule type="cellIs" dxfId="3365" priority="4569" stopIfTrue="1" operator="equal">
      <formula>"Auswärts"</formula>
    </cfRule>
    <cfRule type="cellIs" dxfId="3364" priority="4570" stopIfTrue="1" operator="equal">
      <formula>"Heim"</formula>
    </cfRule>
  </conditionalFormatting>
  <conditionalFormatting sqref="D23">
    <cfRule type="cellIs" dxfId="3363" priority="4563" stopIfTrue="1" operator="equal">
      <formula>"Auswärts"</formula>
    </cfRule>
    <cfRule type="cellIs" dxfId="3362" priority="4564" stopIfTrue="1" operator="equal">
      <formula>"Heim"</formula>
    </cfRule>
  </conditionalFormatting>
  <conditionalFormatting sqref="D23">
    <cfRule type="cellIs" dxfId="3361" priority="4561" stopIfTrue="1" operator="equal">
      <formula>"Auswärts"</formula>
    </cfRule>
    <cfRule type="cellIs" dxfId="3360" priority="4562" stopIfTrue="1" operator="equal">
      <formula>"Heim"</formula>
    </cfRule>
  </conditionalFormatting>
  <conditionalFormatting sqref="C23">
    <cfRule type="cellIs" dxfId="3359" priority="4559" stopIfTrue="1" operator="equal">
      <formula>"Auswärts"</formula>
    </cfRule>
    <cfRule type="cellIs" dxfId="3358" priority="4560" stopIfTrue="1" operator="equal">
      <formula>"Heim"</formula>
    </cfRule>
  </conditionalFormatting>
  <conditionalFormatting sqref="C23">
    <cfRule type="cellIs" dxfId="3357" priority="4557" stopIfTrue="1" operator="equal">
      <formula>"Auswärts"</formula>
    </cfRule>
    <cfRule type="cellIs" dxfId="3356" priority="4558" stopIfTrue="1" operator="equal">
      <formula>"Heim"</formula>
    </cfRule>
  </conditionalFormatting>
  <conditionalFormatting sqref="C23">
    <cfRule type="cellIs" dxfId="3355" priority="4555" stopIfTrue="1" operator="equal">
      <formula>"Auswärts"</formula>
    </cfRule>
    <cfRule type="cellIs" dxfId="3354" priority="4556" stopIfTrue="1" operator="equal">
      <formula>"Heim"</formula>
    </cfRule>
  </conditionalFormatting>
  <conditionalFormatting sqref="C23">
    <cfRule type="cellIs" dxfId="3353" priority="4553" stopIfTrue="1" operator="equal">
      <formula>"Auswärts"</formula>
    </cfRule>
    <cfRule type="cellIs" dxfId="3352" priority="4554" stopIfTrue="1" operator="equal">
      <formula>"Heim"</formula>
    </cfRule>
  </conditionalFormatting>
  <conditionalFormatting sqref="C23">
    <cfRule type="cellIs" dxfId="3351" priority="4551" stopIfTrue="1" operator="equal">
      <formula>"Auswärts"</formula>
    </cfRule>
    <cfRule type="cellIs" dxfId="3350" priority="4552" stopIfTrue="1" operator="equal">
      <formula>"Heim"</formula>
    </cfRule>
  </conditionalFormatting>
  <conditionalFormatting sqref="C23">
    <cfRule type="cellIs" dxfId="3349" priority="4549" stopIfTrue="1" operator="equal">
      <formula>"Auswärts"</formula>
    </cfRule>
    <cfRule type="cellIs" dxfId="3348" priority="4550" stopIfTrue="1" operator="equal">
      <formula>"Heim"</formula>
    </cfRule>
  </conditionalFormatting>
  <conditionalFormatting sqref="C23">
    <cfRule type="cellIs" dxfId="3347" priority="4547" stopIfTrue="1" operator="equal">
      <formula>"Auswärts"</formula>
    </cfRule>
    <cfRule type="cellIs" dxfId="3346" priority="4548" stopIfTrue="1" operator="equal">
      <formula>"Heim"</formula>
    </cfRule>
  </conditionalFormatting>
  <conditionalFormatting sqref="C23">
    <cfRule type="cellIs" dxfId="3345" priority="4545" stopIfTrue="1" operator="equal">
      <formula>"Auswärts"</formula>
    </cfRule>
    <cfRule type="cellIs" dxfId="3344" priority="4546" stopIfTrue="1" operator="equal">
      <formula>"Heim"</formula>
    </cfRule>
  </conditionalFormatting>
  <conditionalFormatting sqref="C23">
    <cfRule type="cellIs" dxfId="3343" priority="4543" stopIfTrue="1" operator="equal">
      <formula>"Auswärts"</formula>
    </cfRule>
    <cfRule type="cellIs" dxfId="3342" priority="4544" stopIfTrue="1" operator="equal">
      <formula>"Heim"</formula>
    </cfRule>
  </conditionalFormatting>
  <conditionalFormatting sqref="C23">
    <cfRule type="cellIs" dxfId="3341" priority="4541" stopIfTrue="1" operator="equal">
      <formula>"Auswärts"</formula>
    </cfRule>
    <cfRule type="cellIs" dxfId="3340" priority="4542" stopIfTrue="1" operator="equal">
      <formula>"Heim"</formula>
    </cfRule>
  </conditionalFormatting>
  <conditionalFormatting sqref="C23">
    <cfRule type="cellIs" dxfId="3339" priority="4539" stopIfTrue="1" operator="equal">
      <formula>"Auswärts"</formula>
    </cfRule>
    <cfRule type="cellIs" dxfId="3338" priority="4540" stopIfTrue="1" operator="equal">
      <formula>"Heim"</formula>
    </cfRule>
  </conditionalFormatting>
  <conditionalFormatting sqref="C23">
    <cfRule type="cellIs" dxfId="3337" priority="4537" stopIfTrue="1" operator="equal">
      <formula>"Auswärts"</formula>
    </cfRule>
    <cfRule type="cellIs" dxfId="3336" priority="4538" stopIfTrue="1" operator="equal">
      <formula>"Heim"</formula>
    </cfRule>
  </conditionalFormatting>
  <conditionalFormatting sqref="C23">
    <cfRule type="cellIs" dxfId="3335" priority="4535" stopIfTrue="1" operator="equal">
      <formula>"Auswärts"</formula>
    </cfRule>
    <cfRule type="cellIs" dxfId="3334" priority="4536" stopIfTrue="1" operator="equal">
      <formula>"Heim"</formula>
    </cfRule>
  </conditionalFormatting>
  <conditionalFormatting sqref="C23">
    <cfRule type="cellIs" dxfId="3333" priority="4533" stopIfTrue="1" operator="equal">
      <formula>"Auswärts"</formula>
    </cfRule>
    <cfRule type="cellIs" dxfId="3332" priority="4534" stopIfTrue="1" operator="equal">
      <formula>"Heim"</formula>
    </cfRule>
  </conditionalFormatting>
  <conditionalFormatting sqref="C23">
    <cfRule type="cellIs" dxfId="3331" priority="4531" stopIfTrue="1" operator="equal">
      <formula>"Auswärts"</formula>
    </cfRule>
    <cfRule type="cellIs" dxfId="3330" priority="4532" stopIfTrue="1" operator="equal">
      <formula>"Heim"</formula>
    </cfRule>
  </conditionalFormatting>
  <conditionalFormatting sqref="C23">
    <cfRule type="cellIs" dxfId="3329" priority="4529" stopIfTrue="1" operator="equal">
      <formula>"Auswärts"</formula>
    </cfRule>
    <cfRule type="cellIs" dxfId="3328" priority="4530" stopIfTrue="1" operator="equal">
      <formula>"Heim"</formula>
    </cfRule>
  </conditionalFormatting>
  <conditionalFormatting sqref="C23">
    <cfRule type="cellIs" dxfId="3327" priority="4527" stopIfTrue="1" operator="equal">
      <formula>"Auswärts"</formula>
    </cfRule>
    <cfRule type="cellIs" dxfId="3326" priority="4528" stopIfTrue="1" operator="equal">
      <formula>"Heim"</formula>
    </cfRule>
  </conditionalFormatting>
  <conditionalFormatting sqref="C23">
    <cfRule type="cellIs" dxfId="3325" priority="4525" stopIfTrue="1" operator="equal">
      <formula>"Auswärts"</formula>
    </cfRule>
    <cfRule type="cellIs" dxfId="3324" priority="4526" stopIfTrue="1" operator="equal">
      <formula>"Heim"</formula>
    </cfRule>
  </conditionalFormatting>
  <conditionalFormatting sqref="C23">
    <cfRule type="cellIs" dxfId="3323" priority="4523" stopIfTrue="1" operator="equal">
      <formula>"Auswärts"</formula>
    </cfRule>
    <cfRule type="cellIs" dxfId="3322" priority="4524" stopIfTrue="1" operator="equal">
      <formula>"Heim"</formula>
    </cfRule>
  </conditionalFormatting>
  <conditionalFormatting sqref="C23">
    <cfRule type="cellIs" dxfId="3321" priority="4521" stopIfTrue="1" operator="equal">
      <formula>"Auswärts"</formula>
    </cfRule>
    <cfRule type="cellIs" dxfId="3320" priority="4522" stopIfTrue="1" operator="equal">
      <formula>"Heim"</formula>
    </cfRule>
  </conditionalFormatting>
  <conditionalFormatting sqref="C23">
    <cfRule type="cellIs" dxfId="3319" priority="4519" stopIfTrue="1" operator="equal">
      <formula>"Auswärts"</formula>
    </cfRule>
    <cfRule type="cellIs" dxfId="3318" priority="4520" stopIfTrue="1" operator="equal">
      <formula>"Heim"</formula>
    </cfRule>
  </conditionalFormatting>
  <conditionalFormatting sqref="C23">
    <cfRule type="cellIs" dxfId="3317" priority="4517" stopIfTrue="1" operator="equal">
      <formula>"Auswärts"</formula>
    </cfRule>
    <cfRule type="cellIs" dxfId="3316" priority="4518" stopIfTrue="1" operator="equal">
      <formula>"Heim"</formula>
    </cfRule>
  </conditionalFormatting>
  <conditionalFormatting sqref="C23">
    <cfRule type="cellIs" dxfId="3315" priority="4515" stopIfTrue="1" operator="equal">
      <formula>"Auswärts"</formula>
    </cfRule>
    <cfRule type="cellIs" dxfId="3314" priority="4516" stopIfTrue="1" operator="equal">
      <formula>"Heim"</formula>
    </cfRule>
  </conditionalFormatting>
  <conditionalFormatting sqref="C23">
    <cfRule type="cellIs" dxfId="3313" priority="4513" stopIfTrue="1" operator="equal">
      <formula>"Auswärts"</formula>
    </cfRule>
    <cfRule type="cellIs" dxfId="3312" priority="4514" stopIfTrue="1" operator="equal">
      <formula>"Heim"</formula>
    </cfRule>
  </conditionalFormatting>
  <conditionalFormatting sqref="C23">
    <cfRule type="cellIs" dxfId="3311" priority="4511" stopIfTrue="1" operator="equal">
      <formula>"Auswärts"</formula>
    </cfRule>
    <cfRule type="cellIs" dxfId="3310" priority="4512" stopIfTrue="1" operator="equal">
      <formula>"Heim"</formula>
    </cfRule>
  </conditionalFormatting>
  <conditionalFormatting sqref="C23">
    <cfRule type="cellIs" dxfId="3309" priority="4509" stopIfTrue="1" operator="equal">
      <formula>"Auswärts"</formula>
    </cfRule>
    <cfRule type="cellIs" dxfId="3308" priority="4510" stopIfTrue="1" operator="equal">
      <formula>"Heim"</formula>
    </cfRule>
  </conditionalFormatting>
  <conditionalFormatting sqref="C23">
    <cfRule type="cellIs" dxfId="3307" priority="4507" stopIfTrue="1" operator="equal">
      <formula>"Auswärts"</formula>
    </cfRule>
    <cfRule type="cellIs" dxfId="3306" priority="4508" stopIfTrue="1" operator="equal">
      <formula>"Heim"</formula>
    </cfRule>
  </conditionalFormatting>
  <conditionalFormatting sqref="C23">
    <cfRule type="cellIs" dxfId="3305" priority="4505" stopIfTrue="1" operator="equal">
      <formula>"Auswärts"</formula>
    </cfRule>
    <cfRule type="cellIs" dxfId="3304" priority="4506" stopIfTrue="1" operator="equal">
      <formula>"Heim"</formula>
    </cfRule>
  </conditionalFormatting>
  <conditionalFormatting sqref="C23">
    <cfRule type="cellIs" dxfId="3303" priority="4503" stopIfTrue="1" operator="equal">
      <formula>"Auswärts"</formula>
    </cfRule>
    <cfRule type="cellIs" dxfId="3302" priority="4504" stopIfTrue="1" operator="equal">
      <formula>"Heim"</formula>
    </cfRule>
  </conditionalFormatting>
  <conditionalFormatting sqref="C23">
    <cfRule type="cellIs" dxfId="3301" priority="4501" stopIfTrue="1" operator="equal">
      <formula>"Auswärts"</formula>
    </cfRule>
    <cfRule type="cellIs" dxfId="3300" priority="4502" stopIfTrue="1" operator="equal">
      <formula>"Heim"</formula>
    </cfRule>
  </conditionalFormatting>
  <conditionalFormatting sqref="C23">
    <cfRule type="cellIs" dxfId="3299" priority="4499" stopIfTrue="1" operator="equal">
      <formula>"Auswärts"</formula>
    </cfRule>
    <cfRule type="cellIs" dxfId="3298" priority="4500" stopIfTrue="1" operator="equal">
      <formula>"Heim"</formula>
    </cfRule>
  </conditionalFormatting>
  <conditionalFormatting sqref="C23">
    <cfRule type="cellIs" dxfId="3297" priority="4497" stopIfTrue="1" operator="equal">
      <formula>"Auswärts"</formula>
    </cfRule>
    <cfRule type="cellIs" dxfId="3296" priority="4498" stopIfTrue="1" operator="equal">
      <formula>"Heim"</formula>
    </cfRule>
  </conditionalFormatting>
  <conditionalFormatting sqref="C23">
    <cfRule type="cellIs" dxfId="3295" priority="4495" stopIfTrue="1" operator="equal">
      <formula>"Auswärts"</formula>
    </cfRule>
    <cfRule type="cellIs" dxfId="3294" priority="4496" stopIfTrue="1" operator="equal">
      <formula>"Heim"</formula>
    </cfRule>
  </conditionalFormatting>
  <conditionalFormatting sqref="C23">
    <cfRule type="cellIs" dxfId="3293" priority="4493" stopIfTrue="1" operator="equal">
      <formula>"Auswärts"</formula>
    </cfRule>
    <cfRule type="cellIs" dxfId="3292" priority="4494" stopIfTrue="1" operator="equal">
      <formula>"Heim"</formula>
    </cfRule>
  </conditionalFormatting>
  <conditionalFormatting sqref="C23">
    <cfRule type="cellIs" dxfId="3291" priority="4491" stopIfTrue="1" operator="equal">
      <formula>"Auswärts"</formula>
    </cfRule>
    <cfRule type="cellIs" dxfId="3290" priority="4492" stopIfTrue="1" operator="equal">
      <formula>"Heim"</formula>
    </cfRule>
  </conditionalFormatting>
  <conditionalFormatting sqref="C23">
    <cfRule type="cellIs" dxfId="3289" priority="4489" stopIfTrue="1" operator="equal">
      <formula>"Auswärts"</formula>
    </cfRule>
    <cfRule type="cellIs" dxfId="3288" priority="4490" stopIfTrue="1" operator="equal">
      <formula>"Heim"</formula>
    </cfRule>
  </conditionalFormatting>
  <conditionalFormatting sqref="C23">
    <cfRule type="cellIs" dxfId="3287" priority="4487" stopIfTrue="1" operator="equal">
      <formula>"Auswärts"</formula>
    </cfRule>
    <cfRule type="cellIs" dxfId="3286" priority="4488" stopIfTrue="1" operator="equal">
      <formula>"Heim"</formula>
    </cfRule>
  </conditionalFormatting>
  <conditionalFormatting sqref="C23">
    <cfRule type="cellIs" dxfId="3285" priority="4485" stopIfTrue="1" operator="equal">
      <formula>"Auswärts"</formula>
    </cfRule>
    <cfRule type="cellIs" dxfId="3284" priority="4486" stopIfTrue="1" operator="equal">
      <formula>"Heim"</formula>
    </cfRule>
  </conditionalFormatting>
  <conditionalFormatting sqref="C23">
    <cfRule type="cellIs" dxfId="3283" priority="4483" stopIfTrue="1" operator="equal">
      <formula>"Auswärts"</formula>
    </cfRule>
    <cfRule type="cellIs" dxfId="3282" priority="4484" stopIfTrue="1" operator="equal">
      <formula>"Heim"</formula>
    </cfRule>
  </conditionalFormatting>
  <conditionalFormatting sqref="C23">
    <cfRule type="cellIs" dxfId="3281" priority="4481" stopIfTrue="1" operator="equal">
      <formula>"Auswärts"</formula>
    </cfRule>
    <cfRule type="cellIs" dxfId="3280" priority="4482" stopIfTrue="1" operator="equal">
      <formula>"Heim"</formula>
    </cfRule>
  </conditionalFormatting>
  <conditionalFormatting sqref="C23">
    <cfRule type="cellIs" dxfId="3279" priority="4479" stopIfTrue="1" operator="equal">
      <formula>"Auswärts"</formula>
    </cfRule>
    <cfRule type="cellIs" dxfId="3278" priority="4480" stopIfTrue="1" operator="equal">
      <formula>"Heim"</formula>
    </cfRule>
  </conditionalFormatting>
  <conditionalFormatting sqref="C23">
    <cfRule type="cellIs" dxfId="3277" priority="4477" stopIfTrue="1" operator="equal">
      <formula>"Auswärts"</formula>
    </cfRule>
    <cfRule type="cellIs" dxfId="3276" priority="4478" stopIfTrue="1" operator="equal">
      <formula>"Heim"</formula>
    </cfRule>
  </conditionalFormatting>
  <conditionalFormatting sqref="C23">
    <cfRule type="cellIs" dxfId="3275" priority="4475" stopIfTrue="1" operator="equal">
      <formula>"Auswärts"</formula>
    </cfRule>
    <cfRule type="cellIs" dxfId="3274" priority="4476" stopIfTrue="1" operator="equal">
      <formula>"Heim"</formula>
    </cfRule>
  </conditionalFormatting>
  <conditionalFormatting sqref="C23">
    <cfRule type="cellIs" dxfId="3273" priority="4473" stopIfTrue="1" operator="equal">
      <formula>"Auswärts"</formula>
    </cfRule>
    <cfRule type="cellIs" dxfId="3272" priority="4474" stopIfTrue="1" operator="equal">
      <formula>"Heim"</formula>
    </cfRule>
  </conditionalFormatting>
  <conditionalFormatting sqref="C23">
    <cfRule type="cellIs" dxfId="3271" priority="4471" stopIfTrue="1" operator="equal">
      <formula>"Auswärts"</formula>
    </cfRule>
    <cfRule type="cellIs" dxfId="3270" priority="4472" stopIfTrue="1" operator="equal">
      <formula>"Heim"</formula>
    </cfRule>
  </conditionalFormatting>
  <conditionalFormatting sqref="C23">
    <cfRule type="cellIs" dxfId="3269" priority="4469" stopIfTrue="1" operator="equal">
      <formula>"Auswärts"</formula>
    </cfRule>
    <cfRule type="cellIs" dxfId="3268" priority="4470" stopIfTrue="1" operator="equal">
      <formula>"Heim"</formula>
    </cfRule>
  </conditionalFormatting>
  <conditionalFormatting sqref="C23">
    <cfRule type="cellIs" dxfId="3267" priority="4467" stopIfTrue="1" operator="equal">
      <formula>"Auswärts"</formula>
    </cfRule>
    <cfRule type="cellIs" dxfId="3266" priority="4468" stopIfTrue="1" operator="equal">
      <formula>"Heim"</formula>
    </cfRule>
  </conditionalFormatting>
  <conditionalFormatting sqref="C23">
    <cfRule type="cellIs" dxfId="3265" priority="4465" stopIfTrue="1" operator="equal">
      <formula>"Auswärts"</formula>
    </cfRule>
    <cfRule type="cellIs" dxfId="3264" priority="4466" stopIfTrue="1" operator="equal">
      <formula>"Heim"</formula>
    </cfRule>
  </conditionalFormatting>
  <conditionalFormatting sqref="C23">
    <cfRule type="cellIs" dxfId="3263" priority="4463" stopIfTrue="1" operator="equal">
      <formula>"Auswärts"</formula>
    </cfRule>
    <cfRule type="cellIs" dxfId="3262" priority="4464" stopIfTrue="1" operator="equal">
      <formula>"Heim"</formula>
    </cfRule>
  </conditionalFormatting>
  <conditionalFormatting sqref="C23">
    <cfRule type="cellIs" dxfId="3261" priority="4461" stopIfTrue="1" operator="equal">
      <formula>"Auswärts"</formula>
    </cfRule>
    <cfRule type="cellIs" dxfId="3260" priority="4462" stopIfTrue="1" operator="equal">
      <formula>"Heim"</formula>
    </cfRule>
  </conditionalFormatting>
  <conditionalFormatting sqref="C23">
    <cfRule type="cellIs" dxfId="3259" priority="4459" stopIfTrue="1" operator="equal">
      <formula>"Auswärts"</formula>
    </cfRule>
    <cfRule type="cellIs" dxfId="3258" priority="4460" stopIfTrue="1" operator="equal">
      <formula>"Heim"</formula>
    </cfRule>
  </conditionalFormatting>
  <conditionalFormatting sqref="C23">
    <cfRule type="cellIs" dxfId="3257" priority="4457" stopIfTrue="1" operator="equal">
      <formula>"Auswärts"</formula>
    </cfRule>
    <cfRule type="cellIs" dxfId="3256" priority="4458" stopIfTrue="1" operator="equal">
      <formula>"Heim"</formula>
    </cfRule>
  </conditionalFormatting>
  <conditionalFormatting sqref="C23">
    <cfRule type="cellIs" dxfId="3255" priority="4455" stopIfTrue="1" operator="equal">
      <formula>"Auswärts"</formula>
    </cfRule>
    <cfRule type="cellIs" dxfId="3254" priority="4456" stopIfTrue="1" operator="equal">
      <formula>"Heim"</formula>
    </cfRule>
  </conditionalFormatting>
  <conditionalFormatting sqref="C23">
    <cfRule type="cellIs" dxfId="3253" priority="4453" stopIfTrue="1" operator="equal">
      <formula>"Auswärts"</formula>
    </cfRule>
    <cfRule type="cellIs" dxfId="3252" priority="4454" stopIfTrue="1" operator="equal">
      <formula>"Heim"</formula>
    </cfRule>
  </conditionalFormatting>
  <conditionalFormatting sqref="C23">
    <cfRule type="cellIs" dxfId="3251" priority="4451" stopIfTrue="1" operator="equal">
      <formula>"Auswärts"</formula>
    </cfRule>
    <cfRule type="cellIs" dxfId="3250" priority="4452" stopIfTrue="1" operator="equal">
      <formula>"Heim"</formula>
    </cfRule>
  </conditionalFormatting>
  <conditionalFormatting sqref="C23">
    <cfRule type="cellIs" dxfId="3249" priority="4449" stopIfTrue="1" operator="equal">
      <formula>"Auswärts"</formula>
    </cfRule>
    <cfRule type="cellIs" dxfId="3248" priority="4450" stopIfTrue="1" operator="equal">
      <formula>"Heim"</formula>
    </cfRule>
  </conditionalFormatting>
  <conditionalFormatting sqref="C23">
    <cfRule type="cellIs" dxfId="3247" priority="4447" stopIfTrue="1" operator="equal">
      <formula>"Auswärts"</formula>
    </cfRule>
    <cfRule type="cellIs" dxfId="3246" priority="4448" stopIfTrue="1" operator="equal">
      <formula>"Heim"</formula>
    </cfRule>
  </conditionalFormatting>
  <conditionalFormatting sqref="C23">
    <cfRule type="cellIs" dxfId="3245" priority="4445" stopIfTrue="1" operator="equal">
      <formula>"Auswärts"</formula>
    </cfRule>
    <cfRule type="cellIs" dxfId="3244" priority="4446" stopIfTrue="1" operator="equal">
      <formula>"Heim"</formula>
    </cfRule>
  </conditionalFormatting>
  <conditionalFormatting sqref="E23">
    <cfRule type="cellIs" dxfId="3243" priority="4443" stopIfTrue="1" operator="equal">
      <formula>"Auswärts"</formula>
    </cfRule>
    <cfRule type="cellIs" dxfId="3242" priority="4444" stopIfTrue="1" operator="equal">
      <formula>"Heim"</formula>
    </cfRule>
  </conditionalFormatting>
  <conditionalFormatting sqref="E23">
    <cfRule type="cellIs" dxfId="3241" priority="4441" stopIfTrue="1" operator="equal">
      <formula>"Auswärts"</formula>
    </cfRule>
    <cfRule type="cellIs" dxfId="3240" priority="4442" stopIfTrue="1" operator="equal">
      <formula>"Heim"</formula>
    </cfRule>
  </conditionalFormatting>
  <conditionalFormatting sqref="E23">
    <cfRule type="cellIs" dxfId="3239" priority="4439" stopIfTrue="1" operator="equal">
      <formula>"Auswärts"</formula>
    </cfRule>
    <cfRule type="cellIs" dxfId="3238" priority="4440" stopIfTrue="1" operator="equal">
      <formula>"Heim"</formula>
    </cfRule>
  </conditionalFormatting>
  <conditionalFormatting sqref="E23">
    <cfRule type="cellIs" dxfId="3237" priority="4437" stopIfTrue="1" operator="equal">
      <formula>"Auswärts"</formula>
    </cfRule>
    <cfRule type="cellIs" dxfId="3236" priority="4438" stopIfTrue="1" operator="equal">
      <formula>"Heim"</formula>
    </cfRule>
  </conditionalFormatting>
  <conditionalFormatting sqref="E23">
    <cfRule type="cellIs" dxfId="3235" priority="4435" stopIfTrue="1" operator="equal">
      <formula>"Auswärts"</formula>
    </cfRule>
    <cfRule type="cellIs" dxfId="3234" priority="4436" stopIfTrue="1" operator="equal">
      <formula>"Heim"</formula>
    </cfRule>
  </conditionalFormatting>
  <conditionalFormatting sqref="E23">
    <cfRule type="cellIs" dxfId="3233" priority="4433" stopIfTrue="1" operator="equal">
      <formula>"Auswärts"</formula>
    </cfRule>
    <cfRule type="cellIs" dxfId="3232" priority="4434" stopIfTrue="1" operator="equal">
      <formula>"Heim"</formula>
    </cfRule>
  </conditionalFormatting>
  <conditionalFormatting sqref="E23">
    <cfRule type="cellIs" dxfId="3231" priority="4431" stopIfTrue="1" operator="equal">
      <formula>"Auswärts"</formula>
    </cfRule>
    <cfRule type="cellIs" dxfId="3230" priority="4432" stopIfTrue="1" operator="equal">
      <formula>"Heim"</formula>
    </cfRule>
  </conditionalFormatting>
  <conditionalFormatting sqref="E23">
    <cfRule type="cellIs" dxfId="3229" priority="4429" stopIfTrue="1" operator="equal">
      <formula>"Auswärts"</formula>
    </cfRule>
    <cfRule type="cellIs" dxfId="3228" priority="4430" stopIfTrue="1" operator="equal">
      <formula>"Heim"</formula>
    </cfRule>
  </conditionalFormatting>
  <conditionalFormatting sqref="E23">
    <cfRule type="cellIs" dxfId="3227" priority="4427" stopIfTrue="1" operator="equal">
      <formula>"Auswärts"</formula>
    </cfRule>
    <cfRule type="cellIs" dxfId="3226" priority="4428" stopIfTrue="1" operator="equal">
      <formula>"Heim"</formula>
    </cfRule>
  </conditionalFormatting>
  <conditionalFormatting sqref="E23">
    <cfRule type="cellIs" dxfId="3225" priority="4425" stopIfTrue="1" operator="equal">
      <formula>"Auswärts"</formula>
    </cfRule>
    <cfRule type="cellIs" dxfId="3224" priority="4426" stopIfTrue="1" operator="equal">
      <formula>"Heim"</formula>
    </cfRule>
  </conditionalFormatting>
  <conditionalFormatting sqref="E23">
    <cfRule type="cellIs" dxfId="3223" priority="4423" stopIfTrue="1" operator="equal">
      <formula>"Auswärts"</formula>
    </cfRule>
    <cfRule type="cellIs" dxfId="3222" priority="4424" stopIfTrue="1" operator="equal">
      <formula>"Heim"</formula>
    </cfRule>
  </conditionalFormatting>
  <conditionalFormatting sqref="E23">
    <cfRule type="cellIs" dxfId="3221" priority="4421" stopIfTrue="1" operator="equal">
      <formula>"Auswärts"</formula>
    </cfRule>
    <cfRule type="cellIs" dxfId="3220" priority="4422" stopIfTrue="1" operator="equal">
      <formula>"Heim"</formula>
    </cfRule>
  </conditionalFormatting>
  <conditionalFormatting sqref="E23">
    <cfRule type="cellIs" dxfId="3219" priority="4419" stopIfTrue="1" operator="equal">
      <formula>"Auswärts"</formula>
    </cfRule>
    <cfRule type="cellIs" dxfId="3218" priority="4420" stopIfTrue="1" operator="equal">
      <formula>"Heim"</formula>
    </cfRule>
  </conditionalFormatting>
  <conditionalFormatting sqref="E23">
    <cfRule type="cellIs" dxfId="3217" priority="4417" stopIfTrue="1" operator="equal">
      <formula>"Auswärts"</formula>
    </cfRule>
    <cfRule type="cellIs" dxfId="3216" priority="4418" stopIfTrue="1" operator="equal">
      <formula>"Heim"</formula>
    </cfRule>
  </conditionalFormatting>
  <conditionalFormatting sqref="E23">
    <cfRule type="cellIs" dxfId="3215" priority="4415" stopIfTrue="1" operator="equal">
      <formula>"Auswärts"</formula>
    </cfRule>
    <cfRule type="cellIs" dxfId="3214" priority="4416" stopIfTrue="1" operator="equal">
      <formula>"Heim"</formula>
    </cfRule>
  </conditionalFormatting>
  <conditionalFormatting sqref="E23">
    <cfRule type="cellIs" dxfId="3213" priority="4413" stopIfTrue="1" operator="equal">
      <formula>"Auswärts"</formula>
    </cfRule>
    <cfRule type="cellIs" dxfId="3212" priority="4414" stopIfTrue="1" operator="equal">
      <formula>"Heim"</formula>
    </cfRule>
  </conditionalFormatting>
  <conditionalFormatting sqref="E23">
    <cfRule type="cellIs" dxfId="3211" priority="4411" stopIfTrue="1" operator="equal">
      <formula>"Auswärts"</formula>
    </cfRule>
    <cfRule type="cellIs" dxfId="3210" priority="4412" stopIfTrue="1" operator="equal">
      <formula>"Heim"</formula>
    </cfRule>
  </conditionalFormatting>
  <conditionalFormatting sqref="E23">
    <cfRule type="cellIs" dxfId="3209" priority="4409" stopIfTrue="1" operator="equal">
      <formula>"Auswärts"</formula>
    </cfRule>
    <cfRule type="cellIs" dxfId="3208" priority="4410" stopIfTrue="1" operator="equal">
      <formula>"Heim"</formula>
    </cfRule>
  </conditionalFormatting>
  <conditionalFormatting sqref="E23">
    <cfRule type="cellIs" dxfId="3207" priority="4407" stopIfTrue="1" operator="equal">
      <formula>"Auswärts"</formula>
    </cfRule>
    <cfRule type="cellIs" dxfId="3206" priority="4408" stopIfTrue="1" operator="equal">
      <formula>"Heim"</formula>
    </cfRule>
  </conditionalFormatting>
  <conditionalFormatting sqref="E23">
    <cfRule type="cellIs" dxfId="3205" priority="4405" stopIfTrue="1" operator="equal">
      <formula>"Auswärts"</formula>
    </cfRule>
    <cfRule type="cellIs" dxfId="3204" priority="4406" stopIfTrue="1" operator="equal">
      <formula>"Heim"</formula>
    </cfRule>
  </conditionalFormatting>
  <conditionalFormatting sqref="E23">
    <cfRule type="cellIs" dxfId="3203" priority="4403" stopIfTrue="1" operator="equal">
      <formula>"Auswärts"</formula>
    </cfRule>
    <cfRule type="cellIs" dxfId="3202" priority="4404" stopIfTrue="1" operator="equal">
      <formula>"Heim"</formula>
    </cfRule>
  </conditionalFormatting>
  <conditionalFormatting sqref="E23">
    <cfRule type="cellIs" dxfId="3201" priority="4401" stopIfTrue="1" operator="equal">
      <formula>"Auswärts"</formula>
    </cfRule>
    <cfRule type="cellIs" dxfId="3200" priority="4402" stopIfTrue="1" operator="equal">
      <formula>"Heim"</formula>
    </cfRule>
  </conditionalFormatting>
  <conditionalFormatting sqref="E23">
    <cfRule type="cellIs" dxfId="3199" priority="4399" stopIfTrue="1" operator="equal">
      <formula>"Auswärts"</formula>
    </cfRule>
    <cfRule type="cellIs" dxfId="3198" priority="4400" stopIfTrue="1" operator="equal">
      <formula>"Heim"</formula>
    </cfRule>
  </conditionalFormatting>
  <conditionalFormatting sqref="E23">
    <cfRule type="cellIs" dxfId="3197" priority="4397" stopIfTrue="1" operator="equal">
      <formula>"Auswärts"</formula>
    </cfRule>
    <cfRule type="cellIs" dxfId="3196" priority="4398" stopIfTrue="1" operator="equal">
      <formula>"Heim"</formula>
    </cfRule>
  </conditionalFormatting>
  <conditionalFormatting sqref="B23">
    <cfRule type="cellIs" dxfId="3195" priority="4391" stopIfTrue="1" operator="equal">
      <formula>"Auswärts"</formula>
    </cfRule>
    <cfRule type="cellIs" dxfId="3194" priority="4392" stopIfTrue="1" operator="equal">
      <formula>"Heim"</formula>
    </cfRule>
  </conditionalFormatting>
  <conditionalFormatting sqref="B23">
    <cfRule type="cellIs" dxfId="3193" priority="4389" stopIfTrue="1" operator="equal">
      <formula>"Auswärts"</formula>
    </cfRule>
    <cfRule type="cellIs" dxfId="3192" priority="4390" stopIfTrue="1" operator="equal">
      <formula>"Heim"</formula>
    </cfRule>
  </conditionalFormatting>
  <conditionalFormatting sqref="C22">
    <cfRule type="cellIs" dxfId="3191" priority="4371" stopIfTrue="1" operator="equal">
      <formula>"Auswärts"</formula>
    </cfRule>
    <cfRule type="cellIs" dxfId="3190" priority="4372" stopIfTrue="1" operator="equal">
      <formula>"Heim"</formula>
    </cfRule>
  </conditionalFormatting>
  <conditionalFormatting sqref="C22">
    <cfRule type="cellIs" dxfId="3189" priority="4369" stopIfTrue="1" operator="equal">
      <formula>"Auswärts"</formula>
    </cfRule>
    <cfRule type="cellIs" dxfId="3188" priority="4370" stopIfTrue="1" operator="equal">
      <formula>"Heim"</formula>
    </cfRule>
  </conditionalFormatting>
  <conditionalFormatting sqref="B22">
    <cfRule type="cellIs" dxfId="3187" priority="4383" stopIfTrue="1" operator="equal">
      <formula>"Auswärts"</formula>
    </cfRule>
    <cfRule type="cellIs" dxfId="3186" priority="4384" stopIfTrue="1" operator="equal">
      <formula>"Heim"</formula>
    </cfRule>
  </conditionalFormatting>
  <conditionalFormatting sqref="B22">
    <cfRule type="cellIs" dxfId="3185" priority="4381" stopIfTrue="1" operator="equal">
      <formula>"Auswärts"</formula>
    </cfRule>
    <cfRule type="cellIs" dxfId="3184" priority="4382" stopIfTrue="1" operator="equal">
      <formula>"Heim"</formula>
    </cfRule>
  </conditionalFormatting>
  <conditionalFormatting sqref="F22">
    <cfRule type="cellIs" dxfId="3183" priority="4379" stopIfTrue="1" operator="equal">
      <formula>"Auswärts"</formula>
    </cfRule>
    <cfRule type="cellIs" dxfId="3182" priority="4380" stopIfTrue="1" operator="equal">
      <formula>"Heim"</formula>
    </cfRule>
  </conditionalFormatting>
  <conditionalFormatting sqref="F22">
    <cfRule type="cellIs" dxfId="3181" priority="4377" stopIfTrue="1" operator="equal">
      <formula>"Auswärts"</formula>
    </cfRule>
    <cfRule type="cellIs" dxfId="3180" priority="4378" stopIfTrue="1" operator="equal">
      <formula>"Heim"</formula>
    </cfRule>
  </conditionalFormatting>
  <conditionalFormatting sqref="C22">
    <cfRule type="cellIs" dxfId="3179" priority="4375" stopIfTrue="1" operator="equal">
      <formula>"Auswärts"</formula>
    </cfRule>
    <cfRule type="cellIs" dxfId="3178" priority="4376" stopIfTrue="1" operator="equal">
      <formula>"Heim"</formula>
    </cfRule>
  </conditionalFormatting>
  <conditionalFormatting sqref="C22">
    <cfRule type="cellIs" dxfId="3177" priority="4373" stopIfTrue="1" operator="equal">
      <formula>"Auswärts"</formula>
    </cfRule>
    <cfRule type="cellIs" dxfId="3176" priority="4374" stopIfTrue="1" operator="equal">
      <formula>"Heim"</formula>
    </cfRule>
  </conditionalFormatting>
  <conditionalFormatting sqref="C22">
    <cfRule type="cellIs" dxfId="3175" priority="4367" stopIfTrue="1" operator="equal">
      <formula>"Auswärts"</formula>
    </cfRule>
    <cfRule type="cellIs" dxfId="3174" priority="4368" stopIfTrue="1" operator="equal">
      <formula>"Heim"</formula>
    </cfRule>
  </conditionalFormatting>
  <conditionalFormatting sqref="C22">
    <cfRule type="cellIs" dxfId="3173" priority="4365" stopIfTrue="1" operator="equal">
      <formula>"Auswärts"</formula>
    </cfRule>
    <cfRule type="cellIs" dxfId="3172" priority="4366" stopIfTrue="1" operator="equal">
      <formula>"Heim"</formula>
    </cfRule>
  </conditionalFormatting>
  <conditionalFormatting sqref="C22">
    <cfRule type="cellIs" dxfId="3171" priority="4363" stopIfTrue="1" operator="equal">
      <formula>"Auswärts"</formula>
    </cfRule>
    <cfRule type="cellIs" dxfId="3170" priority="4364" stopIfTrue="1" operator="equal">
      <formula>"Heim"</formula>
    </cfRule>
  </conditionalFormatting>
  <conditionalFormatting sqref="C22">
    <cfRule type="cellIs" dxfId="3169" priority="4361" stopIfTrue="1" operator="equal">
      <formula>"Auswärts"</formula>
    </cfRule>
    <cfRule type="cellIs" dxfId="3168" priority="4362" stopIfTrue="1" operator="equal">
      <formula>"Heim"</formula>
    </cfRule>
  </conditionalFormatting>
  <conditionalFormatting sqref="C22">
    <cfRule type="cellIs" dxfId="3167" priority="4359" stopIfTrue="1" operator="equal">
      <formula>"Auswärts"</formula>
    </cfRule>
    <cfRule type="cellIs" dxfId="3166" priority="4360" stopIfTrue="1" operator="equal">
      <formula>"Heim"</formula>
    </cfRule>
  </conditionalFormatting>
  <conditionalFormatting sqref="C22">
    <cfRule type="cellIs" dxfId="3165" priority="4357" stopIfTrue="1" operator="equal">
      <formula>"Auswärts"</formula>
    </cfRule>
    <cfRule type="cellIs" dxfId="3164" priority="4358" stopIfTrue="1" operator="equal">
      <formula>"Heim"</formula>
    </cfRule>
  </conditionalFormatting>
  <conditionalFormatting sqref="E22">
    <cfRule type="cellIs" dxfId="3163" priority="4171" stopIfTrue="1" operator="equal">
      <formula>"Auswärts"</formula>
    </cfRule>
    <cfRule type="cellIs" dxfId="3162" priority="4172" stopIfTrue="1" operator="equal">
      <formula>"Heim"</formula>
    </cfRule>
  </conditionalFormatting>
  <conditionalFormatting sqref="E22">
    <cfRule type="cellIs" dxfId="3161" priority="4169" stopIfTrue="1" operator="equal">
      <formula>"Auswärts"</formula>
    </cfRule>
    <cfRule type="cellIs" dxfId="3160" priority="4170" stopIfTrue="1" operator="equal">
      <formula>"Heim"</formula>
    </cfRule>
  </conditionalFormatting>
  <conditionalFormatting sqref="E22">
    <cfRule type="cellIs" dxfId="3159" priority="4159" stopIfTrue="1" operator="equal">
      <formula>"Auswärts"</formula>
    </cfRule>
    <cfRule type="cellIs" dxfId="3158" priority="4160" stopIfTrue="1" operator="equal">
      <formula>"Heim"</formula>
    </cfRule>
  </conditionalFormatting>
  <conditionalFormatting sqref="E22">
    <cfRule type="cellIs" dxfId="3157" priority="4157" stopIfTrue="1" operator="equal">
      <formula>"Auswärts"</formula>
    </cfRule>
    <cfRule type="cellIs" dxfId="3156" priority="4158" stopIfTrue="1" operator="equal">
      <formula>"Heim"</formula>
    </cfRule>
  </conditionalFormatting>
  <conditionalFormatting sqref="C22">
    <cfRule type="cellIs" dxfId="3155" priority="4339" stopIfTrue="1" operator="equal">
      <formula>"Auswärts"</formula>
    </cfRule>
    <cfRule type="cellIs" dxfId="3154" priority="4340" stopIfTrue="1" operator="equal">
      <formula>"Heim"</formula>
    </cfRule>
  </conditionalFormatting>
  <conditionalFormatting sqref="C22">
    <cfRule type="cellIs" dxfId="3153" priority="4337" stopIfTrue="1" operator="equal">
      <formula>"Auswärts"</formula>
    </cfRule>
    <cfRule type="cellIs" dxfId="3152" priority="4338" stopIfTrue="1" operator="equal">
      <formula>"Heim"</formula>
    </cfRule>
  </conditionalFormatting>
  <conditionalFormatting sqref="C22">
    <cfRule type="cellIs" dxfId="3151" priority="4323" stopIfTrue="1" operator="equal">
      <formula>"Auswärts"</formula>
    </cfRule>
    <cfRule type="cellIs" dxfId="3150" priority="4324" stopIfTrue="1" operator="equal">
      <formula>"Heim"</formula>
    </cfRule>
  </conditionalFormatting>
  <conditionalFormatting sqref="C22">
    <cfRule type="cellIs" dxfId="3149" priority="4321" stopIfTrue="1" operator="equal">
      <formula>"Auswärts"</formula>
    </cfRule>
    <cfRule type="cellIs" dxfId="3148" priority="4322" stopIfTrue="1" operator="equal">
      <formula>"Heim"</formula>
    </cfRule>
  </conditionalFormatting>
  <conditionalFormatting sqref="C22">
    <cfRule type="cellIs" dxfId="3147" priority="4275" stopIfTrue="1" operator="equal">
      <formula>"Auswärts"</formula>
    </cfRule>
    <cfRule type="cellIs" dxfId="3146" priority="4276" stopIfTrue="1" operator="equal">
      <formula>"Heim"</formula>
    </cfRule>
  </conditionalFormatting>
  <conditionalFormatting sqref="C22">
    <cfRule type="cellIs" dxfId="3145" priority="4273" stopIfTrue="1" operator="equal">
      <formula>"Auswärts"</formula>
    </cfRule>
    <cfRule type="cellIs" dxfId="3144" priority="4274" stopIfTrue="1" operator="equal">
      <formula>"Heim"</formula>
    </cfRule>
  </conditionalFormatting>
  <conditionalFormatting sqref="C22">
    <cfRule type="cellIs" dxfId="3143" priority="4287" stopIfTrue="1" operator="equal">
      <formula>"Auswärts"</formula>
    </cfRule>
    <cfRule type="cellIs" dxfId="3142" priority="4288" stopIfTrue="1" operator="equal">
      <formula>"Heim"</formula>
    </cfRule>
  </conditionalFormatting>
  <conditionalFormatting sqref="C22">
    <cfRule type="cellIs" dxfId="3141" priority="4285" stopIfTrue="1" operator="equal">
      <formula>"Auswärts"</formula>
    </cfRule>
    <cfRule type="cellIs" dxfId="3140" priority="4286" stopIfTrue="1" operator="equal">
      <formula>"Heim"</formula>
    </cfRule>
  </conditionalFormatting>
  <conditionalFormatting sqref="C22">
    <cfRule type="cellIs" dxfId="3139" priority="4355" stopIfTrue="1" operator="equal">
      <formula>"Auswärts"</formula>
    </cfRule>
    <cfRule type="cellIs" dxfId="3138" priority="4356" stopIfTrue="1" operator="equal">
      <formula>"Heim"</formula>
    </cfRule>
  </conditionalFormatting>
  <conditionalFormatting sqref="C22">
    <cfRule type="cellIs" dxfId="3137" priority="4353" stopIfTrue="1" operator="equal">
      <formula>"Auswärts"</formula>
    </cfRule>
    <cfRule type="cellIs" dxfId="3136" priority="4354" stopIfTrue="1" operator="equal">
      <formula>"Heim"</formula>
    </cfRule>
  </conditionalFormatting>
  <conditionalFormatting sqref="C22">
    <cfRule type="cellIs" dxfId="3135" priority="4351" stopIfTrue="1" operator="equal">
      <formula>"Auswärts"</formula>
    </cfRule>
    <cfRule type="cellIs" dxfId="3134" priority="4352" stopIfTrue="1" operator="equal">
      <formula>"Heim"</formula>
    </cfRule>
  </conditionalFormatting>
  <conditionalFormatting sqref="C22">
    <cfRule type="cellIs" dxfId="3133" priority="4349" stopIfTrue="1" operator="equal">
      <formula>"Auswärts"</formula>
    </cfRule>
    <cfRule type="cellIs" dxfId="3132" priority="4350" stopIfTrue="1" operator="equal">
      <formula>"Heim"</formula>
    </cfRule>
  </conditionalFormatting>
  <conditionalFormatting sqref="C22">
    <cfRule type="cellIs" dxfId="3131" priority="4347" stopIfTrue="1" operator="equal">
      <formula>"Auswärts"</formula>
    </cfRule>
    <cfRule type="cellIs" dxfId="3130" priority="4348" stopIfTrue="1" operator="equal">
      <formula>"Heim"</formula>
    </cfRule>
  </conditionalFormatting>
  <conditionalFormatting sqref="C22">
    <cfRule type="cellIs" dxfId="3129" priority="4345" stopIfTrue="1" operator="equal">
      <formula>"Auswärts"</formula>
    </cfRule>
    <cfRule type="cellIs" dxfId="3128" priority="4346" stopIfTrue="1" operator="equal">
      <formula>"Heim"</formula>
    </cfRule>
  </conditionalFormatting>
  <conditionalFormatting sqref="C22">
    <cfRule type="cellIs" dxfId="3127" priority="4343" stopIfTrue="1" operator="equal">
      <formula>"Auswärts"</formula>
    </cfRule>
    <cfRule type="cellIs" dxfId="3126" priority="4344" stopIfTrue="1" operator="equal">
      <formula>"Heim"</formula>
    </cfRule>
  </conditionalFormatting>
  <conditionalFormatting sqref="C22">
    <cfRule type="cellIs" dxfId="3125" priority="4341" stopIfTrue="1" operator="equal">
      <formula>"Auswärts"</formula>
    </cfRule>
    <cfRule type="cellIs" dxfId="3124" priority="4342" stopIfTrue="1" operator="equal">
      <formula>"Heim"</formula>
    </cfRule>
  </conditionalFormatting>
  <conditionalFormatting sqref="C22">
    <cfRule type="cellIs" dxfId="3123" priority="4335" stopIfTrue="1" operator="equal">
      <formula>"Auswärts"</formula>
    </cfRule>
    <cfRule type="cellIs" dxfId="3122" priority="4336" stopIfTrue="1" operator="equal">
      <formula>"Heim"</formula>
    </cfRule>
  </conditionalFormatting>
  <conditionalFormatting sqref="C22">
    <cfRule type="cellIs" dxfId="3121" priority="4333" stopIfTrue="1" operator="equal">
      <formula>"Auswärts"</formula>
    </cfRule>
    <cfRule type="cellIs" dxfId="3120" priority="4334" stopIfTrue="1" operator="equal">
      <formula>"Heim"</formula>
    </cfRule>
  </conditionalFormatting>
  <conditionalFormatting sqref="C22">
    <cfRule type="cellIs" dxfId="3119" priority="4331" stopIfTrue="1" operator="equal">
      <formula>"Auswärts"</formula>
    </cfRule>
    <cfRule type="cellIs" dxfId="3118" priority="4332" stopIfTrue="1" operator="equal">
      <formula>"Heim"</formula>
    </cfRule>
  </conditionalFormatting>
  <conditionalFormatting sqref="C22">
    <cfRule type="cellIs" dxfId="3117" priority="4329" stopIfTrue="1" operator="equal">
      <formula>"Auswärts"</formula>
    </cfRule>
    <cfRule type="cellIs" dxfId="3116" priority="4330" stopIfTrue="1" operator="equal">
      <formula>"Heim"</formula>
    </cfRule>
  </conditionalFormatting>
  <conditionalFormatting sqref="C22">
    <cfRule type="cellIs" dxfId="3115" priority="4327" stopIfTrue="1" operator="equal">
      <formula>"Auswärts"</formula>
    </cfRule>
    <cfRule type="cellIs" dxfId="3114" priority="4328" stopIfTrue="1" operator="equal">
      <formula>"Heim"</formula>
    </cfRule>
  </conditionalFormatting>
  <conditionalFormatting sqref="C22">
    <cfRule type="cellIs" dxfId="3113" priority="4325" stopIfTrue="1" operator="equal">
      <formula>"Auswärts"</formula>
    </cfRule>
    <cfRule type="cellIs" dxfId="3112" priority="4326" stopIfTrue="1" operator="equal">
      <formula>"Heim"</formula>
    </cfRule>
  </conditionalFormatting>
  <conditionalFormatting sqref="C22">
    <cfRule type="cellIs" dxfId="3111" priority="4319" stopIfTrue="1" operator="equal">
      <formula>"Auswärts"</formula>
    </cfRule>
    <cfRule type="cellIs" dxfId="3110" priority="4320" stopIfTrue="1" operator="equal">
      <formula>"Heim"</formula>
    </cfRule>
  </conditionalFormatting>
  <conditionalFormatting sqref="C22">
    <cfRule type="cellIs" dxfId="3109" priority="4317" stopIfTrue="1" operator="equal">
      <formula>"Auswärts"</formula>
    </cfRule>
    <cfRule type="cellIs" dxfId="3108" priority="4318" stopIfTrue="1" operator="equal">
      <formula>"Heim"</formula>
    </cfRule>
  </conditionalFormatting>
  <conditionalFormatting sqref="C22">
    <cfRule type="cellIs" dxfId="3107" priority="4315" stopIfTrue="1" operator="equal">
      <formula>"Auswärts"</formula>
    </cfRule>
    <cfRule type="cellIs" dxfId="3106" priority="4316" stopIfTrue="1" operator="equal">
      <formula>"Heim"</formula>
    </cfRule>
  </conditionalFormatting>
  <conditionalFormatting sqref="C22">
    <cfRule type="cellIs" dxfId="3105" priority="4313" stopIfTrue="1" operator="equal">
      <formula>"Auswärts"</formula>
    </cfRule>
    <cfRule type="cellIs" dxfId="3104" priority="4314" stopIfTrue="1" operator="equal">
      <formula>"Heim"</formula>
    </cfRule>
  </conditionalFormatting>
  <conditionalFormatting sqref="C22">
    <cfRule type="cellIs" dxfId="3103" priority="4311" stopIfTrue="1" operator="equal">
      <formula>"Auswärts"</formula>
    </cfRule>
    <cfRule type="cellIs" dxfId="3102" priority="4312" stopIfTrue="1" operator="equal">
      <formula>"Heim"</formula>
    </cfRule>
  </conditionalFormatting>
  <conditionalFormatting sqref="C22">
    <cfRule type="cellIs" dxfId="3101" priority="4309" stopIfTrue="1" operator="equal">
      <formula>"Auswärts"</formula>
    </cfRule>
    <cfRule type="cellIs" dxfId="3100" priority="4310" stopIfTrue="1" operator="equal">
      <formula>"Heim"</formula>
    </cfRule>
  </conditionalFormatting>
  <conditionalFormatting sqref="C22">
    <cfRule type="cellIs" dxfId="3099" priority="4307" stopIfTrue="1" operator="equal">
      <formula>"Auswärts"</formula>
    </cfRule>
    <cfRule type="cellIs" dxfId="3098" priority="4308" stopIfTrue="1" operator="equal">
      <formula>"Heim"</formula>
    </cfRule>
  </conditionalFormatting>
  <conditionalFormatting sqref="C22">
    <cfRule type="cellIs" dxfId="3097" priority="4305" stopIfTrue="1" operator="equal">
      <formula>"Auswärts"</formula>
    </cfRule>
    <cfRule type="cellIs" dxfId="3096" priority="4306" stopIfTrue="1" operator="equal">
      <formula>"Heim"</formula>
    </cfRule>
  </conditionalFormatting>
  <conditionalFormatting sqref="C22">
    <cfRule type="cellIs" dxfId="3095" priority="4303" stopIfTrue="1" operator="equal">
      <formula>"Auswärts"</formula>
    </cfRule>
    <cfRule type="cellIs" dxfId="3094" priority="4304" stopIfTrue="1" operator="equal">
      <formula>"Heim"</formula>
    </cfRule>
  </conditionalFormatting>
  <conditionalFormatting sqref="C22">
    <cfRule type="cellIs" dxfId="3093" priority="4301" stopIfTrue="1" operator="equal">
      <formula>"Auswärts"</formula>
    </cfRule>
    <cfRule type="cellIs" dxfId="3092" priority="4302" stopIfTrue="1" operator="equal">
      <formula>"Heim"</formula>
    </cfRule>
  </conditionalFormatting>
  <conditionalFormatting sqref="C22">
    <cfRule type="cellIs" dxfId="3091" priority="4299" stopIfTrue="1" operator="equal">
      <formula>"Auswärts"</formula>
    </cfRule>
    <cfRule type="cellIs" dxfId="3090" priority="4300" stopIfTrue="1" operator="equal">
      <formula>"Heim"</formula>
    </cfRule>
  </conditionalFormatting>
  <conditionalFormatting sqref="C22">
    <cfRule type="cellIs" dxfId="3089" priority="4297" stopIfTrue="1" operator="equal">
      <formula>"Auswärts"</formula>
    </cfRule>
    <cfRule type="cellIs" dxfId="3088" priority="4298" stopIfTrue="1" operator="equal">
      <formula>"Heim"</formula>
    </cfRule>
  </conditionalFormatting>
  <conditionalFormatting sqref="C22">
    <cfRule type="cellIs" dxfId="3087" priority="4295" stopIfTrue="1" operator="equal">
      <formula>"Auswärts"</formula>
    </cfRule>
    <cfRule type="cellIs" dxfId="3086" priority="4296" stopIfTrue="1" operator="equal">
      <formula>"Heim"</formula>
    </cfRule>
  </conditionalFormatting>
  <conditionalFormatting sqref="C22">
    <cfRule type="cellIs" dxfId="3085" priority="4293" stopIfTrue="1" operator="equal">
      <formula>"Auswärts"</formula>
    </cfRule>
    <cfRule type="cellIs" dxfId="3084" priority="4294" stopIfTrue="1" operator="equal">
      <formula>"Heim"</formula>
    </cfRule>
  </conditionalFormatting>
  <conditionalFormatting sqref="C22">
    <cfRule type="cellIs" dxfId="3083" priority="4291" stopIfTrue="1" operator="equal">
      <formula>"Auswärts"</formula>
    </cfRule>
    <cfRule type="cellIs" dxfId="3082" priority="4292" stopIfTrue="1" operator="equal">
      <formula>"Heim"</formula>
    </cfRule>
  </conditionalFormatting>
  <conditionalFormatting sqref="C22">
    <cfRule type="cellIs" dxfId="3081" priority="4289" stopIfTrue="1" operator="equal">
      <formula>"Auswärts"</formula>
    </cfRule>
    <cfRule type="cellIs" dxfId="3080" priority="4290" stopIfTrue="1" operator="equal">
      <formula>"Heim"</formula>
    </cfRule>
  </conditionalFormatting>
  <conditionalFormatting sqref="C22">
    <cfRule type="cellIs" dxfId="3079" priority="4283" stopIfTrue="1" operator="equal">
      <formula>"Auswärts"</formula>
    </cfRule>
    <cfRule type="cellIs" dxfId="3078" priority="4284" stopIfTrue="1" operator="equal">
      <formula>"Heim"</formula>
    </cfRule>
  </conditionalFormatting>
  <conditionalFormatting sqref="C22">
    <cfRule type="cellIs" dxfId="3077" priority="4281" stopIfTrue="1" operator="equal">
      <formula>"Auswärts"</formula>
    </cfRule>
    <cfRule type="cellIs" dxfId="3076" priority="4282" stopIfTrue="1" operator="equal">
      <formula>"Heim"</formula>
    </cfRule>
  </conditionalFormatting>
  <conditionalFormatting sqref="C22">
    <cfRule type="cellIs" dxfId="3075" priority="4279" stopIfTrue="1" operator="equal">
      <formula>"Auswärts"</formula>
    </cfRule>
    <cfRule type="cellIs" dxfId="3074" priority="4280" stopIfTrue="1" operator="equal">
      <formula>"Heim"</formula>
    </cfRule>
  </conditionalFormatting>
  <conditionalFormatting sqref="C22">
    <cfRule type="cellIs" dxfId="3073" priority="4277" stopIfTrue="1" operator="equal">
      <formula>"Auswärts"</formula>
    </cfRule>
    <cfRule type="cellIs" dxfId="3072" priority="4278" stopIfTrue="1" operator="equal">
      <formula>"Heim"</formula>
    </cfRule>
  </conditionalFormatting>
  <conditionalFormatting sqref="C22">
    <cfRule type="cellIs" dxfId="3071" priority="4271" stopIfTrue="1" operator="equal">
      <formula>"Auswärts"</formula>
    </cfRule>
    <cfRule type="cellIs" dxfId="3070" priority="4272" stopIfTrue="1" operator="equal">
      <formula>"Heim"</formula>
    </cfRule>
  </conditionalFormatting>
  <conditionalFormatting sqref="C22">
    <cfRule type="cellIs" dxfId="3069" priority="4269" stopIfTrue="1" operator="equal">
      <formula>"Auswärts"</formula>
    </cfRule>
    <cfRule type="cellIs" dxfId="3068" priority="4270" stopIfTrue="1" operator="equal">
      <formula>"Heim"</formula>
    </cfRule>
  </conditionalFormatting>
  <conditionalFormatting sqref="C22">
    <cfRule type="cellIs" dxfId="3067" priority="4267" stopIfTrue="1" operator="equal">
      <formula>"Auswärts"</formula>
    </cfRule>
    <cfRule type="cellIs" dxfId="3066" priority="4268" stopIfTrue="1" operator="equal">
      <formula>"Heim"</formula>
    </cfRule>
  </conditionalFormatting>
  <conditionalFormatting sqref="C22">
    <cfRule type="cellIs" dxfId="3065" priority="4265" stopIfTrue="1" operator="equal">
      <formula>"Auswärts"</formula>
    </cfRule>
    <cfRule type="cellIs" dxfId="3064" priority="4266" stopIfTrue="1" operator="equal">
      <formula>"Heim"</formula>
    </cfRule>
  </conditionalFormatting>
  <conditionalFormatting sqref="C22">
    <cfRule type="cellIs" dxfId="3063" priority="4263" stopIfTrue="1" operator="equal">
      <formula>"Auswärts"</formula>
    </cfRule>
    <cfRule type="cellIs" dxfId="3062" priority="4264" stopIfTrue="1" operator="equal">
      <formula>"Heim"</formula>
    </cfRule>
  </conditionalFormatting>
  <conditionalFormatting sqref="C22">
    <cfRule type="cellIs" dxfId="3061" priority="4261" stopIfTrue="1" operator="equal">
      <formula>"Auswärts"</formula>
    </cfRule>
    <cfRule type="cellIs" dxfId="3060" priority="4262" stopIfTrue="1" operator="equal">
      <formula>"Heim"</formula>
    </cfRule>
  </conditionalFormatting>
  <conditionalFormatting sqref="D22">
    <cfRule type="cellIs" dxfId="3059" priority="4259" stopIfTrue="1" operator="equal">
      <formula>"Auswärts"</formula>
    </cfRule>
    <cfRule type="cellIs" dxfId="3058" priority="4260" stopIfTrue="1" operator="equal">
      <formula>"Heim"</formula>
    </cfRule>
  </conditionalFormatting>
  <conditionalFormatting sqref="D22">
    <cfRule type="cellIs" dxfId="3057" priority="4257" stopIfTrue="1" operator="equal">
      <formula>"Auswärts"</formula>
    </cfRule>
    <cfRule type="cellIs" dxfId="3056" priority="4258" stopIfTrue="1" operator="equal">
      <formula>"Heim"</formula>
    </cfRule>
  </conditionalFormatting>
  <conditionalFormatting sqref="D22">
    <cfRule type="cellIs" dxfId="3055" priority="4255" stopIfTrue="1" operator="equal">
      <formula>"Auswärts"</formula>
    </cfRule>
    <cfRule type="cellIs" dxfId="3054" priority="4256" stopIfTrue="1" operator="equal">
      <formula>"Heim"</formula>
    </cfRule>
  </conditionalFormatting>
  <conditionalFormatting sqref="D22">
    <cfRule type="cellIs" dxfId="3053" priority="4253" stopIfTrue="1" operator="equal">
      <formula>"Auswärts"</formula>
    </cfRule>
    <cfRule type="cellIs" dxfId="3052" priority="4254" stopIfTrue="1" operator="equal">
      <formula>"Heim"</formula>
    </cfRule>
  </conditionalFormatting>
  <conditionalFormatting sqref="D22">
    <cfRule type="cellIs" dxfId="3051" priority="4251" stopIfTrue="1" operator="equal">
      <formula>"Auswärts"</formula>
    </cfRule>
    <cfRule type="cellIs" dxfId="3050" priority="4252" stopIfTrue="1" operator="equal">
      <formula>"Heim"</formula>
    </cfRule>
  </conditionalFormatting>
  <conditionalFormatting sqref="D22">
    <cfRule type="cellIs" dxfId="3049" priority="4249" stopIfTrue="1" operator="equal">
      <formula>"Auswärts"</formula>
    </cfRule>
    <cfRule type="cellIs" dxfId="3048" priority="4250" stopIfTrue="1" operator="equal">
      <formula>"Heim"</formula>
    </cfRule>
  </conditionalFormatting>
  <conditionalFormatting sqref="D22">
    <cfRule type="cellIs" dxfId="3047" priority="4247" stopIfTrue="1" operator="equal">
      <formula>"Auswärts"</formula>
    </cfRule>
    <cfRule type="cellIs" dxfId="3046" priority="4248" stopIfTrue="1" operator="equal">
      <formula>"Heim"</formula>
    </cfRule>
  </conditionalFormatting>
  <conditionalFormatting sqref="D22">
    <cfRule type="cellIs" dxfId="3045" priority="4245" stopIfTrue="1" operator="equal">
      <formula>"Auswärts"</formula>
    </cfRule>
    <cfRule type="cellIs" dxfId="3044" priority="4246" stopIfTrue="1" operator="equal">
      <formula>"Heim"</formula>
    </cfRule>
  </conditionalFormatting>
  <conditionalFormatting sqref="D22">
    <cfRule type="cellIs" dxfId="3043" priority="4243" stopIfTrue="1" operator="equal">
      <formula>"Auswärts"</formula>
    </cfRule>
    <cfRule type="cellIs" dxfId="3042" priority="4244" stopIfTrue="1" operator="equal">
      <formula>"Heim"</formula>
    </cfRule>
  </conditionalFormatting>
  <conditionalFormatting sqref="D22">
    <cfRule type="cellIs" dxfId="3041" priority="4241" stopIfTrue="1" operator="equal">
      <formula>"Auswärts"</formula>
    </cfRule>
    <cfRule type="cellIs" dxfId="3040" priority="4242" stopIfTrue="1" operator="equal">
      <formula>"Heim"</formula>
    </cfRule>
  </conditionalFormatting>
  <conditionalFormatting sqref="D22">
    <cfRule type="cellIs" dxfId="3039" priority="4239" stopIfTrue="1" operator="equal">
      <formula>"Auswärts"</formula>
    </cfRule>
    <cfRule type="cellIs" dxfId="3038" priority="4240" stopIfTrue="1" operator="equal">
      <formula>"Heim"</formula>
    </cfRule>
  </conditionalFormatting>
  <conditionalFormatting sqref="D22">
    <cfRule type="cellIs" dxfId="3037" priority="4237" stopIfTrue="1" operator="equal">
      <formula>"Auswärts"</formula>
    </cfRule>
    <cfRule type="cellIs" dxfId="3036" priority="4238" stopIfTrue="1" operator="equal">
      <formula>"Heim"</formula>
    </cfRule>
  </conditionalFormatting>
  <conditionalFormatting sqref="D22">
    <cfRule type="cellIs" dxfId="3035" priority="4235" stopIfTrue="1" operator="equal">
      <formula>"Auswärts"</formula>
    </cfRule>
    <cfRule type="cellIs" dxfId="3034" priority="4236" stopIfTrue="1" operator="equal">
      <formula>"Heim"</formula>
    </cfRule>
  </conditionalFormatting>
  <conditionalFormatting sqref="D22">
    <cfRule type="cellIs" dxfId="3033" priority="4233" stopIfTrue="1" operator="equal">
      <formula>"Auswärts"</formula>
    </cfRule>
    <cfRule type="cellIs" dxfId="3032" priority="4234" stopIfTrue="1" operator="equal">
      <formula>"Heim"</formula>
    </cfRule>
  </conditionalFormatting>
  <conditionalFormatting sqref="D22">
    <cfRule type="cellIs" dxfId="3031" priority="4231" stopIfTrue="1" operator="equal">
      <formula>"Auswärts"</formula>
    </cfRule>
    <cfRule type="cellIs" dxfId="3030" priority="4232" stopIfTrue="1" operator="equal">
      <formula>"Heim"</formula>
    </cfRule>
  </conditionalFormatting>
  <conditionalFormatting sqref="D22">
    <cfRule type="cellIs" dxfId="3029" priority="4229" stopIfTrue="1" operator="equal">
      <formula>"Auswärts"</formula>
    </cfRule>
    <cfRule type="cellIs" dxfId="3028" priority="4230" stopIfTrue="1" operator="equal">
      <formula>"Heim"</formula>
    </cfRule>
  </conditionalFormatting>
  <conditionalFormatting sqref="D22">
    <cfRule type="cellIs" dxfId="3027" priority="4227" stopIfTrue="1" operator="equal">
      <formula>"Auswärts"</formula>
    </cfRule>
    <cfRule type="cellIs" dxfId="3026" priority="4228" stopIfTrue="1" operator="equal">
      <formula>"Heim"</formula>
    </cfRule>
  </conditionalFormatting>
  <conditionalFormatting sqref="D22">
    <cfRule type="cellIs" dxfId="3025" priority="4225" stopIfTrue="1" operator="equal">
      <formula>"Auswärts"</formula>
    </cfRule>
    <cfRule type="cellIs" dxfId="3024" priority="4226" stopIfTrue="1" operator="equal">
      <formula>"Heim"</formula>
    </cfRule>
  </conditionalFormatting>
  <conditionalFormatting sqref="D22">
    <cfRule type="cellIs" dxfId="3023" priority="4223" stopIfTrue="1" operator="equal">
      <formula>"Auswärts"</formula>
    </cfRule>
    <cfRule type="cellIs" dxfId="3022" priority="4224" stopIfTrue="1" operator="equal">
      <formula>"Heim"</formula>
    </cfRule>
  </conditionalFormatting>
  <conditionalFormatting sqref="D22">
    <cfRule type="cellIs" dxfId="3021" priority="4221" stopIfTrue="1" operator="equal">
      <formula>"Auswärts"</formula>
    </cfRule>
    <cfRule type="cellIs" dxfId="3020" priority="4222" stopIfTrue="1" operator="equal">
      <formula>"Heim"</formula>
    </cfRule>
  </conditionalFormatting>
  <conditionalFormatting sqref="D22">
    <cfRule type="cellIs" dxfId="3019" priority="4219" stopIfTrue="1" operator="equal">
      <formula>"Auswärts"</formula>
    </cfRule>
    <cfRule type="cellIs" dxfId="3018" priority="4220" stopIfTrue="1" operator="equal">
      <formula>"Heim"</formula>
    </cfRule>
  </conditionalFormatting>
  <conditionalFormatting sqref="D22">
    <cfRule type="cellIs" dxfId="3017" priority="4217" stopIfTrue="1" operator="equal">
      <formula>"Auswärts"</formula>
    </cfRule>
    <cfRule type="cellIs" dxfId="3016" priority="4218" stopIfTrue="1" operator="equal">
      <formula>"Heim"</formula>
    </cfRule>
  </conditionalFormatting>
  <conditionalFormatting sqref="D22">
    <cfRule type="cellIs" dxfId="3015" priority="4215" stopIfTrue="1" operator="equal">
      <formula>"Auswärts"</formula>
    </cfRule>
    <cfRule type="cellIs" dxfId="3014" priority="4216" stopIfTrue="1" operator="equal">
      <formula>"Heim"</formula>
    </cfRule>
  </conditionalFormatting>
  <conditionalFormatting sqref="D22">
    <cfRule type="cellIs" dxfId="3013" priority="4213" stopIfTrue="1" operator="equal">
      <formula>"Auswärts"</formula>
    </cfRule>
    <cfRule type="cellIs" dxfId="3012" priority="4214" stopIfTrue="1" operator="equal">
      <formula>"Heim"</formula>
    </cfRule>
  </conditionalFormatting>
  <conditionalFormatting sqref="D22">
    <cfRule type="cellIs" dxfId="3011" priority="4211" stopIfTrue="1" operator="equal">
      <formula>"Auswärts"</formula>
    </cfRule>
    <cfRule type="cellIs" dxfId="3010" priority="4212" stopIfTrue="1" operator="equal">
      <formula>"Heim"</formula>
    </cfRule>
  </conditionalFormatting>
  <conditionalFormatting sqref="D22">
    <cfRule type="cellIs" dxfId="3009" priority="4209" stopIfTrue="1" operator="equal">
      <formula>"Auswärts"</formula>
    </cfRule>
    <cfRule type="cellIs" dxfId="3008" priority="4210" stopIfTrue="1" operator="equal">
      <formula>"Heim"</formula>
    </cfRule>
  </conditionalFormatting>
  <conditionalFormatting sqref="E22">
    <cfRule type="cellIs" dxfId="3007" priority="4167" stopIfTrue="1" operator="equal">
      <formula>"Auswärts"</formula>
    </cfRule>
    <cfRule type="cellIs" dxfId="3006" priority="4168" stopIfTrue="1" operator="equal">
      <formula>"Heim"</formula>
    </cfRule>
  </conditionalFormatting>
  <conditionalFormatting sqref="E22">
    <cfRule type="cellIs" dxfId="3005" priority="4165" stopIfTrue="1" operator="equal">
      <formula>"Auswärts"</formula>
    </cfRule>
    <cfRule type="cellIs" dxfId="3004" priority="4166" stopIfTrue="1" operator="equal">
      <formula>"Heim"</formula>
    </cfRule>
  </conditionalFormatting>
  <conditionalFormatting sqref="E22">
    <cfRule type="cellIs" dxfId="3003" priority="4163" stopIfTrue="1" operator="equal">
      <formula>"Auswärts"</formula>
    </cfRule>
    <cfRule type="cellIs" dxfId="3002" priority="4164" stopIfTrue="1" operator="equal">
      <formula>"Heim"</formula>
    </cfRule>
  </conditionalFormatting>
  <conditionalFormatting sqref="E22">
    <cfRule type="cellIs" dxfId="3001" priority="4161" stopIfTrue="1" operator="equal">
      <formula>"Auswärts"</formula>
    </cfRule>
    <cfRule type="cellIs" dxfId="3000" priority="4162" stopIfTrue="1" operator="equal">
      <formula>"Heim"</formula>
    </cfRule>
  </conditionalFormatting>
  <conditionalFormatting sqref="E22">
    <cfRule type="cellIs" dxfId="2999" priority="4207" stopIfTrue="1" operator="equal">
      <formula>"Auswärts"</formula>
    </cfRule>
    <cfRule type="cellIs" dxfId="2998" priority="4208" stopIfTrue="1" operator="equal">
      <formula>"Heim"</formula>
    </cfRule>
  </conditionalFormatting>
  <conditionalFormatting sqref="E22">
    <cfRule type="cellIs" dxfId="2997" priority="4205" stopIfTrue="1" operator="equal">
      <formula>"Auswärts"</formula>
    </cfRule>
    <cfRule type="cellIs" dxfId="2996" priority="4206" stopIfTrue="1" operator="equal">
      <formula>"Heim"</formula>
    </cfRule>
  </conditionalFormatting>
  <conditionalFormatting sqref="E22">
    <cfRule type="cellIs" dxfId="2995" priority="4203" stopIfTrue="1" operator="equal">
      <formula>"Auswärts"</formula>
    </cfRule>
    <cfRule type="cellIs" dxfId="2994" priority="4204" stopIfTrue="1" operator="equal">
      <formula>"Heim"</formula>
    </cfRule>
  </conditionalFormatting>
  <conditionalFormatting sqref="E22">
    <cfRule type="cellIs" dxfId="2993" priority="4201" stopIfTrue="1" operator="equal">
      <formula>"Auswärts"</formula>
    </cfRule>
    <cfRule type="cellIs" dxfId="2992" priority="4202" stopIfTrue="1" operator="equal">
      <formula>"Heim"</formula>
    </cfRule>
  </conditionalFormatting>
  <conditionalFormatting sqref="E22">
    <cfRule type="cellIs" dxfId="2991" priority="4199" stopIfTrue="1" operator="equal">
      <formula>"Auswärts"</formula>
    </cfRule>
    <cfRule type="cellIs" dxfId="2990" priority="4200" stopIfTrue="1" operator="equal">
      <formula>"Heim"</formula>
    </cfRule>
  </conditionalFormatting>
  <conditionalFormatting sqref="E22">
    <cfRule type="cellIs" dxfId="2989" priority="4197" stopIfTrue="1" operator="equal">
      <formula>"Auswärts"</formula>
    </cfRule>
    <cfRule type="cellIs" dxfId="2988" priority="4198" stopIfTrue="1" operator="equal">
      <formula>"Heim"</formula>
    </cfRule>
  </conditionalFormatting>
  <conditionalFormatting sqref="E22">
    <cfRule type="cellIs" dxfId="2987" priority="4195" stopIfTrue="1" operator="equal">
      <formula>"Auswärts"</formula>
    </cfRule>
    <cfRule type="cellIs" dxfId="2986" priority="4196" stopIfTrue="1" operator="equal">
      <formula>"Heim"</formula>
    </cfRule>
  </conditionalFormatting>
  <conditionalFormatting sqref="E22">
    <cfRule type="cellIs" dxfId="2985" priority="4193" stopIfTrue="1" operator="equal">
      <formula>"Auswärts"</formula>
    </cfRule>
    <cfRule type="cellIs" dxfId="2984" priority="4194" stopIfTrue="1" operator="equal">
      <formula>"Heim"</formula>
    </cfRule>
  </conditionalFormatting>
  <conditionalFormatting sqref="E22">
    <cfRule type="cellIs" dxfId="2983" priority="4191" stopIfTrue="1" operator="equal">
      <formula>"Auswärts"</formula>
    </cfRule>
    <cfRule type="cellIs" dxfId="2982" priority="4192" stopIfTrue="1" operator="equal">
      <formula>"Heim"</formula>
    </cfRule>
  </conditionalFormatting>
  <conditionalFormatting sqref="E22">
    <cfRule type="cellIs" dxfId="2981" priority="4189" stopIfTrue="1" operator="equal">
      <formula>"Auswärts"</formula>
    </cfRule>
    <cfRule type="cellIs" dxfId="2980" priority="4190" stopIfTrue="1" operator="equal">
      <formula>"Heim"</formula>
    </cfRule>
  </conditionalFormatting>
  <conditionalFormatting sqref="E22">
    <cfRule type="cellIs" dxfId="2979" priority="4187" stopIfTrue="1" operator="equal">
      <formula>"Auswärts"</formula>
    </cfRule>
    <cfRule type="cellIs" dxfId="2978" priority="4188" stopIfTrue="1" operator="equal">
      <formula>"Heim"</formula>
    </cfRule>
  </conditionalFormatting>
  <conditionalFormatting sqref="E22">
    <cfRule type="cellIs" dxfId="2977" priority="4185" stopIfTrue="1" operator="equal">
      <formula>"Auswärts"</formula>
    </cfRule>
    <cfRule type="cellIs" dxfId="2976" priority="4186" stopIfTrue="1" operator="equal">
      <formula>"Heim"</formula>
    </cfRule>
  </conditionalFormatting>
  <conditionalFormatting sqref="E22">
    <cfRule type="cellIs" dxfId="2975" priority="4183" stopIfTrue="1" operator="equal">
      <formula>"Auswärts"</formula>
    </cfRule>
    <cfRule type="cellIs" dxfId="2974" priority="4184" stopIfTrue="1" operator="equal">
      <formula>"Heim"</formula>
    </cfRule>
  </conditionalFormatting>
  <conditionalFormatting sqref="E22">
    <cfRule type="cellIs" dxfId="2973" priority="4181" stopIfTrue="1" operator="equal">
      <formula>"Auswärts"</formula>
    </cfRule>
    <cfRule type="cellIs" dxfId="2972" priority="4182" stopIfTrue="1" operator="equal">
      <formula>"Heim"</formula>
    </cfRule>
  </conditionalFormatting>
  <conditionalFormatting sqref="E22">
    <cfRule type="cellIs" dxfId="2971" priority="4179" stopIfTrue="1" operator="equal">
      <formula>"Auswärts"</formula>
    </cfRule>
    <cfRule type="cellIs" dxfId="2970" priority="4180" stopIfTrue="1" operator="equal">
      <formula>"Heim"</formula>
    </cfRule>
  </conditionalFormatting>
  <conditionalFormatting sqref="E22">
    <cfRule type="cellIs" dxfId="2969" priority="4177" stopIfTrue="1" operator="equal">
      <formula>"Auswärts"</formula>
    </cfRule>
    <cfRule type="cellIs" dxfId="2968" priority="4178" stopIfTrue="1" operator="equal">
      <formula>"Heim"</formula>
    </cfRule>
  </conditionalFormatting>
  <conditionalFormatting sqref="E22">
    <cfRule type="cellIs" dxfId="2967" priority="4175" stopIfTrue="1" operator="equal">
      <formula>"Auswärts"</formula>
    </cfRule>
    <cfRule type="cellIs" dxfId="2966" priority="4176" stopIfTrue="1" operator="equal">
      <formula>"Heim"</formula>
    </cfRule>
  </conditionalFormatting>
  <conditionalFormatting sqref="E22">
    <cfRule type="cellIs" dxfId="2965" priority="4173" stopIfTrue="1" operator="equal">
      <formula>"Auswärts"</formula>
    </cfRule>
    <cfRule type="cellIs" dxfId="2964" priority="4174" stopIfTrue="1" operator="equal">
      <formula>"Heim"</formula>
    </cfRule>
  </conditionalFormatting>
  <conditionalFormatting sqref="B9">
    <cfRule type="cellIs" dxfId="2963" priority="2967" stopIfTrue="1" operator="equal">
      <formula>"Auswärts"</formula>
    </cfRule>
    <cfRule type="cellIs" dxfId="2962" priority="2968" stopIfTrue="1" operator="equal">
      <formula>"Heim"</formula>
    </cfRule>
  </conditionalFormatting>
  <conditionalFormatting sqref="B9">
    <cfRule type="cellIs" dxfId="2961" priority="2965" stopIfTrue="1" operator="equal">
      <formula>"Auswärts"</formula>
    </cfRule>
    <cfRule type="cellIs" dxfId="2960" priority="2966" stopIfTrue="1" operator="equal">
      <formula>"Heim"</formula>
    </cfRule>
  </conditionalFormatting>
  <conditionalFormatting sqref="B10">
    <cfRule type="cellIs" dxfId="2959" priority="2963" stopIfTrue="1" operator="equal">
      <formula>"Auswärts"</formula>
    </cfRule>
    <cfRule type="cellIs" dxfId="2958" priority="2964" stopIfTrue="1" operator="equal">
      <formula>"Heim"</formula>
    </cfRule>
  </conditionalFormatting>
  <conditionalFormatting sqref="B10">
    <cfRule type="cellIs" dxfId="2957" priority="2961" stopIfTrue="1" operator="equal">
      <formula>"Auswärts"</formula>
    </cfRule>
    <cfRule type="cellIs" dxfId="2956" priority="2962" stopIfTrue="1" operator="equal">
      <formula>"Heim"</formula>
    </cfRule>
  </conditionalFormatting>
  <conditionalFormatting sqref="D10">
    <cfRule type="cellIs" dxfId="2955" priority="2915" stopIfTrue="1" operator="equal">
      <formula>"Auswärts"</formula>
    </cfRule>
    <cfRule type="cellIs" dxfId="2954" priority="2916" stopIfTrue="1" operator="equal">
      <formula>"Heim"</formula>
    </cfRule>
  </conditionalFormatting>
  <conditionalFormatting sqref="D10">
    <cfRule type="cellIs" dxfId="2953" priority="2913" stopIfTrue="1" operator="equal">
      <formula>"Auswärts"</formula>
    </cfRule>
    <cfRule type="cellIs" dxfId="2952" priority="2914" stopIfTrue="1" operator="equal">
      <formula>"Heim"</formula>
    </cfRule>
  </conditionalFormatting>
  <conditionalFormatting sqref="D10">
    <cfRule type="cellIs" dxfId="2951" priority="2959" stopIfTrue="1" operator="equal">
      <formula>"Auswärts"</formula>
    </cfRule>
    <cfRule type="cellIs" dxfId="2950" priority="2960" stopIfTrue="1" operator="equal">
      <formula>"Heim"</formula>
    </cfRule>
  </conditionalFormatting>
  <conditionalFormatting sqref="D10">
    <cfRule type="cellIs" dxfId="2949" priority="2957" stopIfTrue="1" operator="equal">
      <formula>"Auswärts"</formula>
    </cfRule>
    <cfRule type="cellIs" dxfId="2948" priority="2958" stopIfTrue="1" operator="equal">
      <formula>"Heim"</formula>
    </cfRule>
  </conditionalFormatting>
  <conditionalFormatting sqref="D10">
    <cfRule type="cellIs" dxfId="2947" priority="2955" stopIfTrue="1" operator="equal">
      <formula>"Auswärts"</formula>
    </cfRule>
    <cfRule type="cellIs" dxfId="2946" priority="2956" stopIfTrue="1" operator="equal">
      <formula>"Heim"</formula>
    </cfRule>
  </conditionalFormatting>
  <conditionalFormatting sqref="D10">
    <cfRule type="cellIs" dxfId="2945" priority="2953" stopIfTrue="1" operator="equal">
      <formula>"Auswärts"</formula>
    </cfRule>
    <cfRule type="cellIs" dxfId="2944" priority="2954" stopIfTrue="1" operator="equal">
      <formula>"Heim"</formula>
    </cfRule>
  </conditionalFormatting>
  <conditionalFormatting sqref="D10">
    <cfRule type="cellIs" dxfId="2943" priority="2951" stopIfTrue="1" operator="equal">
      <formula>"Auswärts"</formula>
    </cfRule>
    <cfRule type="cellIs" dxfId="2942" priority="2952" stopIfTrue="1" operator="equal">
      <formula>"Heim"</formula>
    </cfRule>
  </conditionalFormatting>
  <conditionalFormatting sqref="D10">
    <cfRule type="cellIs" dxfId="2941" priority="2949" stopIfTrue="1" operator="equal">
      <formula>"Auswärts"</formula>
    </cfRule>
    <cfRule type="cellIs" dxfId="2940" priority="2950" stopIfTrue="1" operator="equal">
      <formula>"Heim"</formula>
    </cfRule>
  </conditionalFormatting>
  <conditionalFormatting sqref="D10">
    <cfRule type="cellIs" dxfId="2939" priority="2947" stopIfTrue="1" operator="equal">
      <formula>"Auswärts"</formula>
    </cfRule>
    <cfRule type="cellIs" dxfId="2938" priority="2948" stopIfTrue="1" operator="equal">
      <formula>"Heim"</formula>
    </cfRule>
  </conditionalFormatting>
  <conditionalFormatting sqref="D10">
    <cfRule type="cellIs" dxfId="2937" priority="2945" stopIfTrue="1" operator="equal">
      <formula>"Auswärts"</formula>
    </cfRule>
    <cfRule type="cellIs" dxfId="2936" priority="2946" stopIfTrue="1" operator="equal">
      <formula>"Heim"</formula>
    </cfRule>
  </conditionalFormatting>
  <conditionalFormatting sqref="D10">
    <cfRule type="cellIs" dxfId="2935" priority="2943" stopIfTrue="1" operator="equal">
      <formula>"Auswärts"</formula>
    </cfRule>
    <cfRule type="cellIs" dxfId="2934" priority="2944" stopIfTrue="1" operator="equal">
      <formula>"Heim"</formula>
    </cfRule>
  </conditionalFormatting>
  <conditionalFormatting sqref="D10">
    <cfRule type="cellIs" dxfId="2933" priority="2941" stopIfTrue="1" operator="equal">
      <formula>"Auswärts"</formula>
    </cfRule>
    <cfRule type="cellIs" dxfId="2932" priority="2942" stopIfTrue="1" operator="equal">
      <formula>"Heim"</formula>
    </cfRule>
  </conditionalFormatting>
  <conditionalFormatting sqref="D10">
    <cfRule type="cellIs" dxfId="2931" priority="2939" stopIfTrue="1" operator="equal">
      <formula>"Auswärts"</formula>
    </cfRule>
    <cfRule type="cellIs" dxfId="2930" priority="2940" stopIfTrue="1" operator="equal">
      <formula>"Heim"</formula>
    </cfRule>
  </conditionalFormatting>
  <conditionalFormatting sqref="D10">
    <cfRule type="cellIs" dxfId="2929" priority="2937" stopIfTrue="1" operator="equal">
      <formula>"Auswärts"</formula>
    </cfRule>
    <cfRule type="cellIs" dxfId="2928" priority="2938" stopIfTrue="1" operator="equal">
      <formula>"Heim"</formula>
    </cfRule>
  </conditionalFormatting>
  <conditionalFormatting sqref="D10">
    <cfRule type="cellIs" dxfId="2927" priority="2935" stopIfTrue="1" operator="equal">
      <formula>"Auswärts"</formula>
    </cfRule>
    <cfRule type="cellIs" dxfId="2926" priority="2936" stopIfTrue="1" operator="equal">
      <formula>"Heim"</formula>
    </cfRule>
  </conditionalFormatting>
  <conditionalFormatting sqref="D10">
    <cfRule type="cellIs" dxfId="2925" priority="2933" stopIfTrue="1" operator="equal">
      <formula>"Auswärts"</formula>
    </cfRule>
    <cfRule type="cellIs" dxfId="2924" priority="2934" stopIfTrue="1" operator="equal">
      <formula>"Heim"</formula>
    </cfRule>
  </conditionalFormatting>
  <conditionalFormatting sqref="D10">
    <cfRule type="cellIs" dxfId="2923" priority="2931" stopIfTrue="1" operator="equal">
      <formula>"Auswärts"</formula>
    </cfRule>
    <cfRule type="cellIs" dxfId="2922" priority="2932" stopIfTrue="1" operator="equal">
      <formula>"Heim"</formula>
    </cfRule>
  </conditionalFormatting>
  <conditionalFormatting sqref="D10">
    <cfRule type="cellIs" dxfId="2921" priority="2929" stopIfTrue="1" operator="equal">
      <formula>"Auswärts"</formula>
    </cfRule>
    <cfRule type="cellIs" dxfId="2920" priority="2930" stopIfTrue="1" operator="equal">
      <formula>"Heim"</formula>
    </cfRule>
  </conditionalFormatting>
  <conditionalFormatting sqref="D10">
    <cfRule type="cellIs" dxfId="2919" priority="2927" stopIfTrue="1" operator="equal">
      <formula>"Auswärts"</formula>
    </cfRule>
    <cfRule type="cellIs" dxfId="2918" priority="2928" stopIfTrue="1" operator="equal">
      <formula>"Heim"</formula>
    </cfRule>
  </conditionalFormatting>
  <conditionalFormatting sqref="D10">
    <cfRule type="cellIs" dxfId="2917" priority="2925" stopIfTrue="1" operator="equal">
      <formula>"Auswärts"</formula>
    </cfRule>
    <cfRule type="cellIs" dxfId="2916" priority="2926" stopIfTrue="1" operator="equal">
      <formula>"Heim"</formula>
    </cfRule>
  </conditionalFormatting>
  <conditionalFormatting sqref="D10">
    <cfRule type="cellIs" dxfId="2915" priority="2923" stopIfTrue="1" operator="equal">
      <formula>"Auswärts"</formula>
    </cfRule>
    <cfRule type="cellIs" dxfId="2914" priority="2924" stopIfTrue="1" operator="equal">
      <formula>"Heim"</formula>
    </cfRule>
  </conditionalFormatting>
  <conditionalFormatting sqref="D10">
    <cfRule type="cellIs" dxfId="2913" priority="2921" stopIfTrue="1" operator="equal">
      <formula>"Auswärts"</formula>
    </cfRule>
    <cfRule type="cellIs" dxfId="2912" priority="2922" stopIfTrue="1" operator="equal">
      <formula>"Heim"</formula>
    </cfRule>
  </conditionalFormatting>
  <conditionalFormatting sqref="D10">
    <cfRule type="cellIs" dxfId="2911" priority="2919" stopIfTrue="1" operator="equal">
      <formula>"Auswärts"</formula>
    </cfRule>
    <cfRule type="cellIs" dxfId="2910" priority="2920" stopIfTrue="1" operator="equal">
      <formula>"Heim"</formula>
    </cfRule>
  </conditionalFormatting>
  <conditionalFormatting sqref="D10">
    <cfRule type="cellIs" dxfId="2909" priority="2917" stopIfTrue="1" operator="equal">
      <formula>"Auswärts"</formula>
    </cfRule>
    <cfRule type="cellIs" dxfId="2908" priority="2918" stopIfTrue="1" operator="equal">
      <formula>"Heim"</formula>
    </cfRule>
  </conditionalFormatting>
  <conditionalFormatting sqref="D10">
    <cfRule type="cellIs" dxfId="2907" priority="2911" stopIfTrue="1" operator="equal">
      <formula>"Auswärts"</formula>
    </cfRule>
    <cfRule type="cellIs" dxfId="2906" priority="2912" stopIfTrue="1" operator="equal">
      <formula>"Heim"</formula>
    </cfRule>
  </conditionalFormatting>
  <conditionalFormatting sqref="D10">
    <cfRule type="cellIs" dxfId="2905" priority="2909" stopIfTrue="1" operator="equal">
      <formula>"Auswärts"</formula>
    </cfRule>
    <cfRule type="cellIs" dxfId="2904" priority="2910" stopIfTrue="1" operator="equal">
      <formula>"Heim"</formula>
    </cfRule>
  </conditionalFormatting>
  <conditionalFormatting sqref="E10">
    <cfRule type="cellIs" dxfId="2903" priority="2907" stopIfTrue="1" operator="equal">
      <formula>"Auswärts"</formula>
    </cfRule>
    <cfRule type="cellIs" dxfId="2902" priority="2908" stopIfTrue="1" operator="equal">
      <formula>"Heim"</formula>
    </cfRule>
  </conditionalFormatting>
  <conditionalFormatting sqref="E10">
    <cfRule type="cellIs" dxfId="2901" priority="2905" stopIfTrue="1" operator="equal">
      <formula>"Auswärts"</formula>
    </cfRule>
    <cfRule type="cellIs" dxfId="2900" priority="2906" stopIfTrue="1" operator="equal">
      <formula>"Heim"</formula>
    </cfRule>
  </conditionalFormatting>
  <conditionalFormatting sqref="E10">
    <cfRule type="cellIs" dxfId="2899" priority="2903" stopIfTrue="1" operator="equal">
      <formula>"Auswärts"</formula>
    </cfRule>
    <cfRule type="cellIs" dxfId="2898" priority="2904" stopIfTrue="1" operator="equal">
      <formula>"Heim"</formula>
    </cfRule>
  </conditionalFormatting>
  <conditionalFormatting sqref="E10">
    <cfRule type="cellIs" dxfId="2897" priority="2901" stopIfTrue="1" operator="equal">
      <formula>"Auswärts"</formula>
    </cfRule>
    <cfRule type="cellIs" dxfId="2896" priority="2902" stopIfTrue="1" operator="equal">
      <formula>"Heim"</formula>
    </cfRule>
  </conditionalFormatting>
  <conditionalFormatting sqref="E10">
    <cfRule type="cellIs" dxfId="2895" priority="2899" stopIfTrue="1" operator="equal">
      <formula>"Auswärts"</formula>
    </cfRule>
    <cfRule type="cellIs" dxfId="2894" priority="2900" stopIfTrue="1" operator="equal">
      <formula>"Heim"</formula>
    </cfRule>
  </conditionalFormatting>
  <conditionalFormatting sqref="E10">
    <cfRule type="cellIs" dxfId="2893" priority="2897" stopIfTrue="1" operator="equal">
      <formula>"Auswärts"</formula>
    </cfRule>
    <cfRule type="cellIs" dxfId="2892" priority="2898" stopIfTrue="1" operator="equal">
      <formula>"Heim"</formula>
    </cfRule>
  </conditionalFormatting>
  <conditionalFormatting sqref="E10">
    <cfRule type="cellIs" dxfId="2891" priority="2895" stopIfTrue="1" operator="equal">
      <formula>"Auswärts"</formula>
    </cfRule>
    <cfRule type="cellIs" dxfId="2890" priority="2896" stopIfTrue="1" operator="equal">
      <formula>"Heim"</formula>
    </cfRule>
  </conditionalFormatting>
  <conditionalFormatting sqref="E10">
    <cfRule type="cellIs" dxfId="2889" priority="2893" stopIfTrue="1" operator="equal">
      <formula>"Auswärts"</formula>
    </cfRule>
    <cfRule type="cellIs" dxfId="2888" priority="2894" stopIfTrue="1" operator="equal">
      <formula>"Heim"</formula>
    </cfRule>
  </conditionalFormatting>
  <conditionalFormatting sqref="E10">
    <cfRule type="cellIs" dxfId="2887" priority="2891" stopIfTrue="1" operator="equal">
      <formula>"Auswärts"</formula>
    </cfRule>
    <cfRule type="cellIs" dxfId="2886" priority="2892" stopIfTrue="1" operator="equal">
      <formula>"Heim"</formula>
    </cfRule>
  </conditionalFormatting>
  <conditionalFormatting sqref="E10">
    <cfRule type="cellIs" dxfId="2885" priority="2889" stopIfTrue="1" operator="equal">
      <formula>"Auswärts"</formula>
    </cfRule>
    <cfRule type="cellIs" dxfId="2884" priority="2890" stopIfTrue="1" operator="equal">
      <formula>"Heim"</formula>
    </cfRule>
  </conditionalFormatting>
  <conditionalFormatting sqref="E10">
    <cfRule type="cellIs" dxfId="2883" priority="2887" stopIfTrue="1" operator="equal">
      <formula>"Auswärts"</formula>
    </cfRule>
    <cfRule type="cellIs" dxfId="2882" priority="2888" stopIfTrue="1" operator="equal">
      <formula>"Heim"</formula>
    </cfRule>
  </conditionalFormatting>
  <conditionalFormatting sqref="E10">
    <cfRule type="cellIs" dxfId="2881" priority="2885" stopIfTrue="1" operator="equal">
      <formula>"Auswärts"</formula>
    </cfRule>
    <cfRule type="cellIs" dxfId="2880" priority="2886" stopIfTrue="1" operator="equal">
      <formula>"Heim"</formula>
    </cfRule>
  </conditionalFormatting>
  <conditionalFormatting sqref="E10">
    <cfRule type="cellIs" dxfId="2879" priority="2883" stopIfTrue="1" operator="equal">
      <formula>"Auswärts"</formula>
    </cfRule>
    <cfRule type="cellIs" dxfId="2878" priority="2884" stopIfTrue="1" operator="equal">
      <formula>"Heim"</formula>
    </cfRule>
  </conditionalFormatting>
  <conditionalFormatting sqref="E10">
    <cfRule type="cellIs" dxfId="2877" priority="2881" stopIfTrue="1" operator="equal">
      <formula>"Auswärts"</formula>
    </cfRule>
    <cfRule type="cellIs" dxfId="2876" priority="2882" stopIfTrue="1" operator="equal">
      <formula>"Heim"</formula>
    </cfRule>
  </conditionalFormatting>
  <conditionalFormatting sqref="E10">
    <cfRule type="cellIs" dxfId="2875" priority="2879" stopIfTrue="1" operator="equal">
      <formula>"Auswärts"</formula>
    </cfRule>
    <cfRule type="cellIs" dxfId="2874" priority="2880" stopIfTrue="1" operator="equal">
      <formula>"Heim"</formula>
    </cfRule>
  </conditionalFormatting>
  <conditionalFormatting sqref="E10">
    <cfRule type="cellIs" dxfId="2873" priority="2877" stopIfTrue="1" operator="equal">
      <formula>"Auswärts"</formula>
    </cfRule>
    <cfRule type="cellIs" dxfId="2872" priority="2878" stopIfTrue="1" operator="equal">
      <formula>"Heim"</formula>
    </cfRule>
  </conditionalFormatting>
  <conditionalFormatting sqref="E10">
    <cfRule type="cellIs" dxfId="2871" priority="2875" stopIfTrue="1" operator="equal">
      <formula>"Auswärts"</formula>
    </cfRule>
    <cfRule type="cellIs" dxfId="2870" priority="2876" stopIfTrue="1" operator="equal">
      <formula>"Heim"</formula>
    </cfRule>
  </conditionalFormatting>
  <conditionalFormatting sqref="E10">
    <cfRule type="cellIs" dxfId="2869" priority="2873" stopIfTrue="1" operator="equal">
      <formula>"Auswärts"</formula>
    </cfRule>
    <cfRule type="cellIs" dxfId="2868" priority="2874" stopIfTrue="1" operator="equal">
      <formula>"Heim"</formula>
    </cfRule>
  </conditionalFormatting>
  <conditionalFormatting sqref="E10">
    <cfRule type="cellIs" dxfId="2867" priority="2871" stopIfTrue="1" operator="equal">
      <formula>"Auswärts"</formula>
    </cfRule>
    <cfRule type="cellIs" dxfId="2866" priority="2872" stopIfTrue="1" operator="equal">
      <formula>"Heim"</formula>
    </cfRule>
  </conditionalFormatting>
  <conditionalFormatting sqref="E10">
    <cfRule type="cellIs" dxfId="2865" priority="2869" stopIfTrue="1" operator="equal">
      <formula>"Auswärts"</formula>
    </cfRule>
    <cfRule type="cellIs" dxfId="2864" priority="2870" stopIfTrue="1" operator="equal">
      <formula>"Heim"</formula>
    </cfRule>
  </conditionalFormatting>
  <conditionalFormatting sqref="E10">
    <cfRule type="cellIs" dxfId="2863" priority="2867" stopIfTrue="1" operator="equal">
      <formula>"Auswärts"</formula>
    </cfRule>
    <cfRule type="cellIs" dxfId="2862" priority="2868" stopIfTrue="1" operator="equal">
      <formula>"Heim"</formula>
    </cfRule>
  </conditionalFormatting>
  <conditionalFormatting sqref="E10">
    <cfRule type="cellIs" dxfId="2861" priority="2865" stopIfTrue="1" operator="equal">
      <formula>"Auswärts"</formula>
    </cfRule>
    <cfRule type="cellIs" dxfId="2860" priority="2866" stopIfTrue="1" operator="equal">
      <formula>"Heim"</formula>
    </cfRule>
  </conditionalFormatting>
  <conditionalFormatting sqref="E10">
    <cfRule type="cellIs" dxfId="2859" priority="2863" stopIfTrue="1" operator="equal">
      <formula>"Auswärts"</formula>
    </cfRule>
    <cfRule type="cellIs" dxfId="2858" priority="2864" stopIfTrue="1" operator="equal">
      <formula>"Heim"</formula>
    </cfRule>
  </conditionalFormatting>
  <conditionalFormatting sqref="E10">
    <cfRule type="cellIs" dxfId="2857" priority="2861" stopIfTrue="1" operator="equal">
      <formula>"Auswärts"</formula>
    </cfRule>
    <cfRule type="cellIs" dxfId="2856" priority="2862" stopIfTrue="1" operator="equal">
      <formula>"Heim"</formula>
    </cfRule>
  </conditionalFormatting>
  <conditionalFormatting sqref="E10">
    <cfRule type="cellIs" dxfId="2855" priority="2859" stopIfTrue="1" operator="equal">
      <formula>"Auswärts"</formula>
    </cfRule>
    <cfRule type="cellIs" dxfId="2854" priority="2860" stopIfTrue="1" operator="equal">
      <formula>"Heim"</formula>
    </cfRule>
  </conditionalFormatting>
  <conditionalFormatting sqref="E10">
    <cfRule type="cellIs" dxfId="2853" priority="2857" stopIfTrue="1" operator="equal">
      <formula>"Auswärts"</formula>
    </cfRule>
    <cfRule type="cellIs" dxfId="2852" priority="2858" stopIfTrue="1" operator="equal">
      <formula>"Heim"</formula>
    </cfRule>
  </conditionalFormatting>
  <conditionalFormatting sqref="C10">
    <cfRule type="cellIs" dxfId="2851" priority="2855" stopIfTrue="1" operator="equal">
      <formula>"Auswärts"</formula>
    </cfRule>
    <cfRule type="cellIs" dxfId="2850" priority="2856" stopIfTrue="1" operator="equal">
      <formula>"Heim"</formula>
    </cfRule>
  </conditionalFormatting>
  <conditionalFormatting sqref="C10">
    <cfRule type="cellIs" dxfId="2849" priority="2853" stopIfTrue="1" operator="equal">
      <formula>"Auswärts"</formula>
    </cfRule>
    <cfRule type="cellIs" dxfId="2848" priority="2854" stopIfTrue="1" operator="equal">
      <formula>"Heim"</formula>
    </cfRule>
  </conditionalFormatting>
  <conditionalFormatting sqref="C10">
    <cfRule type="cellIs" dxfId="2847" priority="2851" stopIfTrue="1" operator="equal">
      <formula>"Auswärts"</formula>
    </cfRule>
    <cfRule type="cellIs" dxfId="2846" priority="2852" stopIfTrue="1" operator="equal">
      <formula>"Heim"</formula>
    </cfRule>
  </conditionalFormatting>
  <conditionalFormatting sqref="C10">
    <cfRule type="cellIs" dxfId="2845" priority="2849" stopIfTrue="1" operator="equal">
      <formula>"Auswärts"</formula>
    </cfRule>
    <cfRule type="cellIs" dxfId="2844" priority="2850" stopIfTrue="1" operator="equal">
      <formula>"Heim"</formula>
    </cfRule>
  </conditionalFormatting>
  <conditionalFormatting sqref="C10">
    <cfRule type="cellIs" dxfId="2843" priority="2847" stopIfTrue="1" operator="equal">
      <formula>"Auswärts"</formula>
    </cfRule>
    <cfRule type="cellIs" dxfId="2842" priority="2848" stopIfTrue="1" operator="equal">
      <formula>"Heim"</formula>
    </cfRule>
  </conditionalFormatting>
  <conditionalFormatting sqref="C10">
    <cfRule type="cellIs" dxfId="2841" priority="2845" stopIfTrue="1" operator="equal">
      <formula>"Auswärts"</formula>
    </cfRule>
    <cfRule type="cellIs" dxfId="2840" priority="2846" stopIfTrue="1" operator="equal">
      <formula>"Heim"</formula>
    </cfRule>
  </conditionalFormatting>
  <conditionalFormatting sqref="C10">
    <cfRule type="cellIs" dxfId="2839" priority="2843" stopIfTrue="1" operator="equal">
      <formula>"Auswärts"</formula>
    </cfRule>
    <cfRule type="cellIs" dxfId="2838" priority="2844" stopIfTrue="1" operator="equal">
      <formula>"Heim"</formula>
    </cfRule>
  </conditionalFormatting>
  <conditionalFormatting sqref="C10">
    <cfRule type="cellIs" dxfId="2837" priority="2841" stopIfTrue="1" operator="equal">
      <formula>"Auswärts"</formula>
    </cfRule>
    <cfRule type="cellIs" dxfId="2836" priority="2842" stopIfTrue="1" operator="equal">
      <formula>"Heim"</formula>
    </cfRule>
  </conditionalFormatting>
  <conditionalFormatting sqref="C10">
    <cfRule type="cellIs" dxfId="2835" priority="2839" stopIfTrue="1" operator="equal">
      <formula>"Auswärts"</formula>
    </cfRule>
    <cfRule type="cellIs" dxfId="2834" priority="2840" stopIfTrue="1" operator="equal">
      <formula>"Heim"</formula>
    </cfRule>
  </conditionalFormatting>
  <conditionalFormatting sqref="C10">
    <cfRule type="cellIs" dxfId="2833" priority="2837" stopIfTrue="1" operator="equal">
      <formula>"Auswärts"</formula>
    </cfRule>
    <cfRule type="cellIs" dxfId="2832" priority="2838" stopIfTrue="1" operator="equal">
      <formula>"Heim"</formula>
    </cfRule>
  </conditionalFormatting>
  <conditionalFormatting sqref="C10">
    <cfRule type="cellIs" dxfId="2831" priority="2835" stopIfTrue="1" operator="equal">
      <formula>"Auswärts"</formula>
    </cfRule>
    <cfRule type="cellIs" dxfId="2830" priority="2836" stopIfTrue="1" operator="equal">
      <formula>"Heim"</formula>
    </cfRule>
  </conditionalFormatting>
  <conditionalFormatting sqref="C10">
    <cfRule type="cellIs" dxfId="2829" priority="2833" stopIfTrue="1" operator="equal">
      <formula>"Auswärts"</formula>
    </cfRule>
    <cfRule type="cellIs" dxfId="2828" priority="2834" stopIfTrue="1" operator="equal">
      <formula>"Heim"</formula>
    </cfRule>
  </conditionalFormatting>
  <conditionalFormatting sqref="C10">
    <cfRule type="cellIs" dxfId="2827" priority="2831" stopIfTrue="1" operator="equal">
      <formula>"Auswärts"</formula>
    </cfRule>
    <cfRule type="cellIs" dxfId="2826" priority="2832" stopIfTrue="1" operator="equal">
      <formula>"Heim"</formula>
    </cfRule>
  </conditionalFormatting>
  <conditionalFormatting sqref="C10">
    <cfRule type="cellIs" dxfId="2825" priority="2829" stopIfTrue="1" operator="equal">
      <formula>"Auswärts"</formula>
    </cfRule>
    <cfRule type="cellIs" dxfId="2824" priority="2830" stopIfTrue="1" operator="equal">
      <formula>"Heim"</formula>
    </cfRule>
  </conditionalFormatting>
  <conditionalFormatting sqref="C10">
    <cfRule type="cellIs" dxfId="2823" priority="2827" stopIfTrue="1" operator="equal">
      <formula>"Auswärts"</formula>
    </cfRule>
    <cfRule type="cellIs" dxfId="2822" priority="2828" stopIfTrue="1" operator="equal">
      <formula>"Heim"</formula>
    </cfRule>
  </conditionalFormatting>
  <conditionalFormatting sqref="C10">
    <cfRule type="cellIs" dxfId="2821" priority="2825" stopIfTrue="1" operator="equal">
      <formula>"Auswärts"</formula>
    </cfRule>
    <cfRule type="cellIs" dxfId="2820" priority="2826" stopIfTrue="1" operator="equal">
      <formula>"Heim"</formula>
    </cfRule>
  </conditionalFormatting>
  <conditionalFormatting sqref="C10">
    <cfRule type="cellIs" dxfId="2819" priority="2823" stopIfTrue="1" operator="equal">
      <formula>"Auswärts"</formula>
    </cfRule>
    <cfRule type="cellIs" dxfId="2818" priority="2824" stopIfTrue="1" operator="equal">
      <formula>"Heim"</formula>
    </cfRule>
  </conditionalFormatting>
  <conditionalFormatting sqref="C10">
    <cfRule type="cellIs" dxfId="2817" priority="2821" stopIfTrue="1" operator="equal">
      <formula>"Auswärts"</formula>
    </cfRule>
    <cfRule type="cellIs" dxfId="2816" priority="2822" stopIfTrue="1" operator="equal">
      <formula>"Heim"</formula>
    </cfRule>
  </conditionalFormatting>
  <conditionalFormatting sqref="C10">
    <cfRule type="cellIs" dxfId="2815" priority="2819" stopIfTrue="1" operator="equal">
      <formula>"Auswärts"</formula>
    </cfRule>
    <cfRule type="cellIs" dxfId="2814" priority="2820" stopIfTrue="1" operator="equal">
      <formula>"Heim"</formula>
    </cfRule>
  </conditionalFormatting>
  <conditionalFormatting sqref="C10">
    <cfRule type="cellIs" dxfId="2813" priority="2817" stopIfTrue="1" operator="equal">
      <formula>"Auswärts"</formula>
    </cfRule>
    <cfRule type="cellIs" dxfId="2812" priority="2818" stopIfTrue="1" operator="equal">
      <formula>"Heim"</formula>
    </cfRule>
  </conditionalFormatting>
  <conditionalFormatting sqref="C10">
    <cfRule type="cellIs" dxfId="2811" priority="2815" stopIfTrue="1" operator="equal">
      <formula>"Auswärts"</formula>
    </cfRule>
    <cfRule type="cellIs" dxfId="2810" priority="2816" stopIfTrue="1" operator="equal">
      <formula>"Heim"</formula>
    </cfRule>
  </conditionalFormatting>
  <conditionalFormatting sqref="C10">
    <cfRule type="cellIs" dxfId="2809" priority="2813" stopIfTrue="1" operator="equal">
      <formula>"Auswärts"</formula>
    </cfRule>
    <cfRule type="cellIs" dxfId="2808" priority="2814" stopIfTrue="1" operator="equal">
      <formula>"Heim"</formula>
    </cfRule>
  </conditionalFormatting>
  <conditionalFormatting sqref="C10">
    <cfRule type="cellIs" dxfId="2807" priority="2811" stopIfTrue="1" operator="equal">
      <formula>"Auswärts"</formula>
    </cfRule>
    <cfRule type="cellIs" dxfId="2806" priority="2812" stopIfTrue="1" operator="equal">
      <formula>"Heim"</formula>
    </cfRule>
  </conditionalFormatting>
  <conditionalFormatting sqref="C10">
    <cfRule type="cellIs" dxfId="2805" priority="2809" stopIfTrue="1" operator="equal">
      <formula>"Auswärts"</formula>
    </cfRule>
    <cfRule type="cellIs" dxfId="2804" priority="2810" stopIfTrue="1" operator="equal">
      <formula>"Heim"</formula>
    </cfRule>
  </conditionalFormatting>
  <conditionalFormatting sqref="C10">
    <cfRule type="cellIs" dxfId="2803" priority="2807" stopIfTrue="1" operator="equal">
      <formula>"Auswärts"</formula>
    </cfRule>
    <cfRule type="cellIs" dxfId="2802" priority="2808" stopIfTrue="1" operator="equal">
      <formula>"Heim"</formula>
    </cfRule>
  </conditionalFormatting>
  <conditionalFormatting sqref="C10">
    <cfRule type="cellIs" dxfId="2801" priority="2805" stopIfTrue="1" operator="equal">
      <formula>"Auswärts"</formula>
    </cfRule>
    <cfRule type="cellIs" dxfId="2800" priority="2806" stopIfTrue="1" operator="equal">
      <formula>"Heim"</formula>
    </cfRule>
  </conditionalFormatting>
  <conditionalFormatting sqref="C10">
    <cfRule type="cellIs" dxfId="2799" priority="2803" stopIfTrue="1" operator="equal">
      <formula>"Auswärts"</formula>
    </cfRule>
    <cfRule type="cellIs" dxfId="2798" priority="2804" stopIfTrue="1" operator="equal">
      <formula>"Heim"</formula>
    </cfRule>
  </conditionalFormatting>
  <conditionalFormatting sqref="C10">
    <cfRule type="cellIs" dxfId="2797" priority="2801" stopIfTrue="1" operator="equal">
      <formula>"Auswärts"</formula>
    </cfRule>
    <cfRule type="cellIs" dxfId="2796" priority="2802" stopIfTrue="1" operator="equal">
      <formula>"Heim"</formula>
    </cfRule>
  </conditionalFormatting>
  <conditionalFormatting sqref="C10">
    <cfRule type="cellIs" dxfId="2795" priority="2799" stopIfTrue="1" operator="equal">
      <formula>"Auswärts"</formula>
    </cfRule>
    <cfRule type="cellIs" dxfId="2794" priority="2800" stopIfTrue="1" operator="equal">
      <formula>"Heim"</formula>
    </cfRule>
  </conditionalFormatting>
  <conditionalFormatting sqref="C10">
    <cfRule type="cellIs" dxfId="2793" priority="2797" stopIfTrue="1" operator="equal">
      <formula>"Auswärts"</formula>
    </cfRule>
    <cfRule type="cellIs" dxfId="2792" priority="2798" stopIfTrue="1" operator="equal">
      <formula>"Heim"</formula>
    </cfRule>
  </conditionalFormatting>
  <conditionalFormatting sqref="C10">
    <cfRule type="cellIs" dxfId="2791" priority="2795" stopIfTrue="1" operator="equal">
      <formula>"Auswärts"</formula>
    </cfRule>
    <cfRule type="cellIs" dxfId="2790" priority="2796" stopIfTrue="1" operator="equal">
      <formula>"Heim"</formula>
    </cfRule>
  </conditionalFormatting>
  <conditionalFormatting sqref="C10">
    <cfRule type="cellIs" dxfId="2789" priority="2793" stopIfTrue="1" operator="equal">
      <formula>"Auswärts"</formula>
    </cfRule>
    <cfRule type="cellIs" dxfId="2788" priority="2794" stopIfTrue="1" operator="equal">
      <formula>"Heim"</formula>
    </cfRule>
  </conditionalFormatting>
  <conditionalFormatting sqref="C10">
    <cfRule type="cellIs" dxfId="2787" priority="2791" stopIfTrue="1" operator="equal">
      <formula>"Auswärts"</formula>
    </cfRule>
    <cfRule type="cellIs" dxfId="2786" priority="2792" stopIfTrue="1" operator="equal">
      <formula>"Heim"</formula>
    </cfRule>
  </conditionalFormatting>
  <conditionalFormatting sqref="C10">
    <cfRule type="cellIs" dxfId="2785" priority="2789" stopIfTrue="1" operator="equal">
      <formula>"Auswärts"</formula>
    </cfRule>
    <cfRule type="cellIs" dxfId="2784" priority="2790" stopIfTrue="1" operator="equal">
      <formula>"Heim"</formula>
    </cfRule>
  </conditionalFormatting>
  <conditionalFormatting sqref="C10">
    <cfRule type="cellIs" dxfId="2783" priority="2787" stopIfTrue="1" operator="equal">
      <formula>"Auswärts"</formula>
    </cfRule>
    <cfRule type="cellIs" dxfId="2782" priority="2788" stopIfTrue="1" operator="equal">
      <formula>"Heim"</formula>
    </cfRule>
  </conditionalFormatting>
  <conditionalFormatting sqref="C10">
    <cfRule type="cellIs" dxfId="2781" priority="2785" stopIfTrue="1" operator="equal">
      <formula>"Auswärts"</formula>
    </cfRule>
    <cfRule type="cellIs" dxfId="2780" priority="2786" stopIfTrue="1" operator="equal">
      <formula>"Heim"</formula>
    </cfRule>
  </conditionalFormatting>
  <conditionalFormatting sqref="C10">
    <cfRule type="cellIs" dxfId="2779" priority="2783" stopIfTrue="1" operator="equal">
      <formula>"Auswärts"</formula>
    </cfRule>
    <cfRule type="cellIs" dxfId="2778" priority="2784" stopIfTrue="1" operator="equal">
      <formula>"Heim"</formula>
    </cfRule>
  </conditionalFormatting>
  <conditionalFormatting sqref="C10">
    <cfRule type="cellIs" dxfId="2777" priority="2781" stopIfTrue="1" operator="equal">
      <formula>"Auswärts"</formula>
    </cfRule>
    <cfRule type="cellIs" dxfId="2776" priority="2782" stopIfTrue="1" operator="equal">
      <formula>"Heim"</formula>
    </cfRule>
  </conditionalFormatting>
  <conditionalFormatting sqref="C10">
    <cfRule type="cellIs" dxfId="2775" priority="2779" stopIfTrue="1" operator="equal">
      <formula>"Auswärts"</formula>
    </cfRule>
    <cfRule type="cellIs" dxfId="2774" priority="2780" stopIfTrue="1" operator="equal">
      <formula>"Heim"</formula>
    </cfRule>
  </conditionalFormatting>
  <conditionalFormatting sqref="C10">
    <cfRule type="cellIs" dxfId="2773" priority="2777" stopIfTrue="1" operator="equal">
      <formula>"Auswärts"</formula>
    </cfRule>
    <cfRule type="cellIs" dxfId="2772" priority="2778" stopIfTrue="1" operator="equal">
      <formula>"Heim"</formula>
    </cfRule>
  </conditionalFormatting>
  <conditionalFormatting sqref="C10">
    <cfRule type="cellIs" dxfId="2771" priority="2775" stopIfTrue="1" operator="equal">
      <formula>"Auswärts"</formula>
    </cfRule>
    <cfRule type="cellIs" dxfId="2770" priority="2776" stopIfTrue="1" operator="equal">
      <formula>"Heim"</formula>
    </cfRule>
  </conditionalFormatting>
  <conditionalFormatting sqref="C10">
    <cfRule type="cellIs" dxfId="2769" priority="2773" stopIfTrue="1" operator="equal">
      <formula>"Auswärts"</formula>
    </cfRule>
    <cfRule type="cellIs" dxfId="2768" priority="2774" stopIfTrue="1" operator="equal">
      <formula>"Heim"</formula>
    </cfRule>
  </conditionalFormatting>
  <conditionalFormatting sqref="C10">
    <cfRule type="cellIs" dxfId="2767" priority="2771" stopIfTrue="1" operator="equal">
      <formula>"Auswärts"</formula>
    </cfRule>
    <cfRule type="cellIs" dxfId="2766" priority="2772" stopIfTrue="1" operator="equal">
      <formula>"Heim"</formula>
    </cfRule>
  </conditionalFormatting>
  <conditionalFormatting sqref="C10">
    <cfRule type="cellIs" dxfId="2765" priority="2769" stopIfTrue="1" operator="equal">
      <formula>"Auswärts"</formula>
    </cfRule>
    <cfRule type="cellIs" dxfId="2764" priority="2770" stopIfTrue="1" operator="equal">
      <formula>"Heim"</formula>
    </cfRule>
  </conditionalFormatting>
  <conditionalFormatting sqref="C10">
    <cfRule type="cellIs" dxfId="2763" priority="2767" stopIfTrue="1" operator="equal">
      <formula>"Auswärts"</formula>
    </cfRule>
    <cfRule type="cellIs" dxfId="2762" priority="2768" stopIfTrue="1" operator="equal">
      <formula>"Heim"</formula>
    </cfRule>
  </conditionalFormatting>
  <conditionalFormatting sqref="C10">
    <cfRule type="cellIs" dxfId="2761" priority="2765" stopIfTrue="1" operator="equal">
      <formula>"Auswärts"</formula>
    </cfRule>
    <cfRule type="cellIs" dxfId="2760" priority="2766" stopIfTrue="1" operator="equal">
      <formula>"Heim"</formula>
    </cfRule>
  </conditionalFormatting>
  <conditionalFormatting sqref="C10">
    <cfRule type="cellIs" dxfId="2759" priority="2763" stopIfTrue="1" operator="equal">
      <formula>"Auswärts"</formula>
    </cfRule>
    <cfRule type="cellIs" dxfId="2758" priority="2764" stopIfTrue="1" operator="equal">
      <formula>"Heim"</formula>
    </cfRule>
  </conditionalFormatting>
  <conditionalFormatting sqref="C10">
    <cfRule type="cellIs" dxfId="2757" priority="2761" stopIfTrue="1" operator="equal">
      <formula>"Auswärts"</formula>
    </cfRule>
    <cfRule type="cellIs" dxfId="2756" priority="2762" stopIfTrue="1" operator="equal">
      <formula>"Heim"</formula>
    </cfRule>
  </conditionalFormatting>
  <conditionalFormatting sqref="C10">
    <cfRule type="cellIs" dxfId="2755" priority="2759" stopIfTrue="1" operator="equal">
      <formula>"Auswärts"</formula>
    </cfRule>
    <cfRule type="cellIs" dxfId="2754" priority="2760" stopIfTrue="1" operator="equal">
      <formula>"Heim"</formula>
    </cfRule>
  </conditionalFormatting>
  <conditionalFormatting sqref="C10">
    <cfRule type="cellIs" dxfId="2753" priority="2757" stopIfTrue="1" operator="equal">
      <formula>"Auswärts"</formula>
    </cfRule>
    <cfRule type="cellIs" dxfId="2752" priority="2758" stopIfTrue="1" operator="equal">
      <formula>"Heim"</formula>
    </cfRule>
  </conditionalFormatting>
  <conditionalFormatting sqref="C10">
    <cfRule type="cellIs" dxfId="2751" priority="2755" stopIfTrue="1" operator="equal">
      <formula>"Auswärts"</formula>
    </cfRule>
    <cfRule type="cellIs" dxfId="2750" priority="2756" stopIfTrue="1" operator="equal">
      <formula>"Heim"</formula>
    </cfRule>
  </conditionalFormatting>
  <conditionalFormatting sqref="C10">
    <cfRule type="cellIs" dxfId="2749" priority="2753" stopIfTrue="1" operator="equal">
      <formula>"Auswärts"</formula>
    </cfRule>
    <cfRule type="cellIs" dxfId="2748" priority="2754" stopIfTrue="1" operator="equal">
      <formula>"Heim"</formula>
    </cfRule>
  </conditionalFormatting>
  <conditionalFormatting sqref="C10">
    <cfRule type="cellIs" dxfId="2747" priority="2751" stopIfTrue="1" operator="equal">
      <formula>"Auswärts"</formula>
    </cfRule>
    <cfRule type="cellIs" dxfId="2746" priority="2752" stopIfTrue="1" operator="equal">
      <formula>"Heim"</formula>
    </cfRule>
  </conditionalFormatting>
  <conditionalFormatting sqref="C10">
    <cfRule type="cellIs" dxfId="2745" priority="2749" stopIfTrue="1" operator="equal">
      <formula>"Auswärts"</formula>
    </cfRule>
    <cfRule type="cellIs" dxfId="2744" priority="2750" stopIfTrue="1" operator="equal">
      <formula>"Heim"</formula>
    </cfRule>
  </conditionalFormatting>
  <conditionalFormatting sqref="C10">
    <cfRule type="cellIs" dxfId="2743" priority="2747" stopIfTrue="1" operator="equal">
      <formula>"Auswärts"</formula>
    </cfRule>
    <cfRule type="cellIs" dxfId="2742" priority="2748" stopIfTrue="1" operator="equal">
      <formula>"Heim"</formula>
    </cfRule>
  </conditionalFormatting>
  <conditionalFormatting sqref="C10">
    <cfRule type="cellIs" dxfId="2741" priority="2745" stopIfTrue="1" operator="equal">
      <formula>"Auswärts"</formula>
    </cfRule>
    <cfRule type="cellIs" dxfId="2740" priority="2746" stopIfTrue="1" operator="equal">
      <formula>"Heim"</formula>
    </cfRule>
  </conditionalFormatting>
  <conditionalFormatting sqref="C10">
    <cfRule type="cellIs" dxfId="2739" priority="2743" stopIfTrue="1" operator="equal">
      <formula>"Auswärts"</formula>
    </cfRule>
    <cfRule type="cellIs" dxfId="2738" priority="2744" stopIfTrue="1" operator="equal">
      <formula>"Heim"</formula>
    </cfRule>
  </conditionalFormatting>
  <conditionalFormatting sqref="C10">
    <cfRule type="cellIs" dxfId="2737" priority="2741" stopIfTrue="1" operator="equal">
      <formula>"Auswärts"</formula>
    </cfRule>
    <cfRule type="cellIs" dxfId="2736" priority="2742" stopIfTrue="1" operator="equal">
      <formula>"Heim"</formula>
    </cfRule>
  </conditionalFormatting>
  <conditionalFormatting sqref="F10">
    <cfRule type="cellIs" dxfId="2735" priority="2739" stopIfTrue="1" operator="equal">
      <formula>"Auswärts"</formula>
    </cfRule>
    <cfRule type="cellIs" dxfId="2734" priority="2740" stopIfTrue="1" operator="equal">
      <formula>"Heim"</formula>
    </cfRule>
  </conditionalFormatting>
  <conditionalFormatting sqref="F10">
    <cfRule type="cellIs" dxfId="2733" priority="2737" stopIfTrue="1" operator="equal">
      <formula>"Auswärts"</formula>
    </cfRule>
    <cfRule type="cellIs" dxfId="2732" priority="2738" stopIfTrue="1" operator="equal">
      <formula>"Heim"</formula>
    </cfRule>
  </conditionalFormatting>
  <conditionalFormatting sqref="E9">
    <cfRule type="cellIs" dxfId="2731" priority="2631" stopIfTrue="1" operator="equal">
      <formula>"Auswärts"</formula>
    </cfRule>
    <cfRule type="cellIs" dxfId="2730" priority="2632" stopIfTrue="1" operator="equal">
      <formula>"Heim"</formula>
    </cfRule>
  </conditionalFormatting>
  <conditionalFormatting sqref="E9">
    <cfRule type="cellIs" dxfId="2729" priority="2629" stopIfTrue="1" operator="equal">
      <formula>"Auswärts"</formula>
    </cfRule>
    <cfRule type="cellIs" dxfId="2728" priority="2630" stopIfTrue="1" operator="equal">
      <formula>"Heim"</formula>
    </cfRule>
  </conditionalFormatting>
  <conditionalFormatting sqref="F9">
    <cfRule type="cellIs" dxfId="2727" priority="2735" stopIfTrue="1" operator="equal">
      <formula>"Auswärts"</formula>
    </cfRule>
    <cfRule type="cellIs" dxfId="2726" priority="2736" stopIfTrue="1" operator="equal">
      <formula>"Heim"</formula>
    </cfRule>
  </conditionalFormatting>
  <conditionalFormatting sqref="F9">
    <cfRule type="cellIs" dxfId="2725" priority="2733" stopIfTrue="1" operator="equal">
      <formula>"Auswärts"</formula>
    </cfRule>
    <cfRule type="cellIs" dxfId="2724" priority="2734" stopIfTrue="1" operator="equal">
      <formula>"Heim"</formula>
    </cfRule>
  </conditionalFormatting>
  <conditionalFormatting sqref="D9">
    <cfRule type="cellIs" dxfId="2723" priority="2731" stopIfTrue="1" operator="equal">
      <formula>"Auswärts"</formula>
    </cfRule>
    <cfRule type="cellIs" dxfId="2722" priority="2732" stopIfTrue="1" operator="equal">
      <formula>"Heim"</formula>
    </cfRule>
  </conditionalFormatting>
  <conditionalFormatting sqref="D9">
    <cfRule type="cellIs" dxfId="2721" priority="2729" stopIfTrue="1" operator="equal">
      <formula>"Auswärts"</formula>
    </cfRule>
    <cfRule type="cellIs" dxfId="2720" priority="2730" stopIfTrue="1" operator="equal">
      <formula>"Heim"</formula>
    </cfRule>
  </conditionalFormatting>
  <conditionalFormatting sqref="D9">
    <cfRule type="cellIs" dxfId="2719" priority="2727" stopIfTrue="1" operator="equal">
      <formula>"Auswärts"</formula>
    </cfRule>
    <cfRule type="cellIs" dxfId="2718" priority="2728" stopIfTrue="1" operator="equal">
      <formula>"Heim"</formula>
    </cfRule>
  </conditionalFormatting>
  <conditionalFormatting sqref="D9">
    <cfRule type="cellIs" dxfId="2717" priority="2725" stopIfTrue="1" operator="equal">
      <formula>"Auswärts"</formula>
    </cfRule>
    <cfRule type="cellIs" dxfId="2716" priority="2726" stopIfTrue="1" operator="equal">
      <formula>"Heim"</formula>
    </cfRule>
  </conditionalFormatting>
  <conditionalFormatting sqref="D9">
    <cfRule type="cellIs" dxfId="2715" priority="2723" stopIfTrue="1" operator="equal">
      <formula>"Auswärts"</formula>
    </cfRule>
    <cfRule type="cellIs" dxfId="2714" priority="2724" stopIfTrue="1" operator="equal">
      <formula>"Heim"</formula>
    </cfRule>
  </conditionalFormatting>
  <conditionalFormatting sqref="D9">
    <cfRule type="cellIs" dxfId="2713" priority="2721" stopIfTrue="1" operator="equal">
      <formula>"Auswärts"</formula>
    </cfRule>
    <cfRule type="cellIs" dxfId="2712" priority="2722" stopIfTrue="1" operator="equal">
      <formula>"Heim"</formula>
    </cfRule>
  </conditionalFormatting>
  <conditionalFormatting sqref="D9">
    <cfRule type="cellIs" dxfId="2711" priority="2719" stopIfTrue="1" operator="equal">
      <formula>"Auswärts"</formula>
    </cfRule>
    <cfRule type="cellIs" dxfId="2710" priority="2720" stopIfTrue="1" operator="equal">
      <formula>"Heim"</formula>
    </cfRule>
  </conditionalFormatting>
  <conditionalFormatting sqref="D9">
    <cfRule type="cellIs" dxfId="2709" priority="2717" stopIfTrue="1" operator="equal">
      <formula>"Auswärts"</formula>
    </cfRule>
    <cfRule type="cellIs" dxfId="2708" priority="2718" stopIfTrue="1" operator="equal">
      <formula>"Heim"</formula>
    </cfRule>
  </conditionalFormatting>
  <conditionalFormatting sqref="D9">
    <cfRule type="cellIs" dxfId="2707" priority="2715" stopIfTrue="1" operator="equal">
      <formula>"Auswärts"</formula>
    </cfRule>
    <cfRule type="cellIs" dxfId="2706" priority="2716" stopIfTrue="1" operator="equal">
      <formula>"Heim"</formula>
    </cfRule>
  </conditionalFormatting>
  <conditionalFormatting sqref="D9">
    <cfRule type="cellIs" dxfId="2705" priority="2713" stopIfTrue="1" operator="equal">
      <formula>"Auswärts"</formula>
    </cfRule>
    <cfRule type="cellIs" dxfId="2704" priority="2714" stopIfTrue="1" operator="equal">
      <formula>"Heim"</formula>
    </cfRule>
  </conditionalFormatting>
  <conditionalFormatting sqref="D9">
    <cfRule type="cellIs" dxfId="2703" priority="2711" stopIfTrue="1" operator="equal">
      <formula>"Auswärts"</formula>
    </cfRule>
    <cfRule type="cellIs" dxfId="2702" priority="2712" stopIfTrue="1" operator="equal">
      <formula>"Heim"</formula>
    </cfRule>
  </conditionalFormatting>
  <conditionalFormatting sqref="D9">
    <cfRule type="cellIs" dxfId="2701" priority="2709" stopIfTrue="1" operator="equal">
      <formula>"Auswärts"</formula>
    </cfRule>
    <cfRule type="cellIs" dxfId="2700" priority="2710" stopIfTrue="1" operator="equal">
      <formula>"Heim"</formula>
    </cfRule>
  </conditionalFormatting>
  <conditionalFormatting sqref="D9">
    <cfRule type="cellIs" dxfId="2699" priority="2707" stopIfTrue="1" operator="equal">
      <formula>"Auswärts"</formula>
    </cfRule>
    <cfRule type="cellIs" dxfId="2698" priority="2708" stopIfTrue="1" operator="equal">
      <formula>"Heim"</formula>
    </cfRule>
  </conditionalFormatting>
  <conditionalFormatting sqref="D9">
    <cfRule type="cellIs" dxfId="2697" priority="2705" stopIfTrue="1" operator="equal">
      <formula>"Auswärts"</formula>
    </cfRule>
    <cfRule type="cellIs" dxfId="2696" priority="2706" stopIfTrue="1" operator="equal">
      <formula>"Heim"</formula>
    </cfRule>
  </conditionalFormatting>
  <conditionalFormatting sqref="D9">
    <cfRule type="cellIs" dxfId="2695" priority="2703" stopIfTrue="1" operator="equal">
      <formula>"Auswärts"</formula>
    </cfRule>
    <cfRule type="cellIs" dxfId="2694" priority="2704" stopIfTrue="1" operator="equal">
      <formula>"Heim"</formula>
    </cfRule>
  </conditionalFormatting>
  <conditionalFormatting sqref="D9">
    <cfRule type="cellIs" dxfId="2693" priority="2701" stopIfTrue="1" operator="equal">
      <formula>"Auswärts"</formula>
    </cfRule>
    <cfRule type="cellIs" dxfId="2692" priority="2702" stopIfTrue="1" operator="equal">
      <formula>"Heim"</formula>
    </cfRule>
  </conditionalFormatting>
  <conditionalFormatting sqref="D9">
    <cfRule type="cellIs" dxfId="2691" priority="2699" stopIfTrue="1" operator="equal">
      <formula>"Auswärts"</formula>
    </cfRule>
    <cfRule type="cellIs" dxfId="2690" priority="2700" stopIfTrue="1" operator="equal">
      <formula>"Heim"</formula>
    </cfRule>
  </conditionalFormatting>
  <conditionalFormatting sqref="D9">
    <cfRule type="cellIs" dxfId="2689" priority="2697" stopIfTrue="1" operator="equal">
      <formula>"Auswärts"</formula>
    </cfRule>
    <cfRule type="cellIs" dxfId="2688" priority="2698" stopIfTrue="1" operator="equal">
      <formula>"Heim"</formula>
    </cfRule>
  </conditionalFormatting>
  <conditionalFormatting sqref="D9">
    <cfRule type="cellIs" dxfId="2687" priority="2695" stopIfTrue="1" operator="equal">
      <formula>"Auswärts"</formula>
    </cfRule>
    <cfRule type="cellIs" dxfId="2686" priority="2696" stopIfTrue="1" operator="equal">
      <formula>"Heim"</formula>
    </cfRule>
  </conditionalFormatting>
  <conditionalFormatting sqref="D9">
    <cfRule type="cellIs" dxfId="2685" priority="2693" stopIfTrue="1" operator="equal">
      <formula>"Auswärts"</formula>
    </cfRule>
    <cfRule type="cellIs" dxfId="2684" priority="2694" stopIfTrue="1" operator="equal">
      <formula>"Heim"</formula>
    </cfRule>
  </conditionalFormatting>
  <conditionalFormatting sqref="D9">
    <cfRule type="cellIs" dxfId="2683" priority="2691" stopIfTrue="1" operator="equal">
      <formula>"Auswärts"</formula>
    </cfRule>
    <cfRule type="cellIs" dxfId="2682" priority="2692" stopIfTrue="1" operator="equal">
      <formula>"Heim"</formula>
    </cfRule>
  </conditionalFormatting>
  <conditionalFormatting sqref="D9">
    <cfRule type="cellIs" dxfId="2681" priority="2689" stopIfTrue="1" operator="equal">
      <formula>"Auswärts"</formula>
    </cfRule>
    <cfRule type="cellIs" dxfId="2680" priority="2690" stopIfTrue="1" operator="equal">
      <formula>"Heim"</formula>
    </cfRule>
  </conditionalFormatting>
  <conditionalFormatting sqref="D9">
    <cfRule type="cellIs" dxfId="2679" priority="2687" stopIfTrue="1" operator="equal">
      <formula>"Auswärts"</formula>
    </cfRule>
    <cfRule type="cellIs" dxfId="2678" priority="2688" stopIfTrue="1" operator="equal">
      <formula>"Heim"</formula>
    </cfRule>
  </conditionalFormatting>
  <conditionalFormatting sqref="D9">
    <cfRule type="cellIs" dxfId="2677" priority="2685" stopIfTrue="1" operator="equal">
      <formula>"Auswärts"</formula>
    </cfRule>
    <cfRule type="cellIs" dxfId="2676" priority="2686" stopIfTrue="1" operator="equal">
      <formula>"Heim"</formula>
    </cfRule>
  </conditionalFormatting>
  <conditionalFormatting sqref="D9">
    <cfRule type="cellIs" dxfId="2675" priority="2683" stopIfTrue="1" operator="equal">
      <formula>"Auswärts"</formula>
    </cfRule>
    <cfRule type="cellIs" dxfId="2674" priority="2684" stopIfTrue="1" operator="equal">
      <formula>"Heim"</formula>
    </cfRule>
  </conditionalFormatting>
  <conditionalFormatting sqref="D9">
    <cfRule type="cellIs" dxfId="2673" priority="2681" stopIfTrue="1" operator="equal">
      <formula>"Auswärts"</formula>
    </cfRule>
    <cfRule type="cellIs" dxfId="2672" priority="2682" stopIfTrue="1" operator="equal">
      <formula>"Heim"</formula>
    </cfRule>
  </conditionalFormatting>
  <conditionalFormatting sqref="E9">
    <cfRule type="cellIs" dxfId="2671" priority="2639" stopIfTrue="1" operator="equal">
      <formula>"Auswärts"</formula>
    </cfRule>
    <cfRule type="cellIs" dxfId="2670" priority="2640" stopIfTrue="1" operator="equal">
      <formula>"Heim"</formula>
    </cfRule>
  </conditionalFormatting>
  <conditionalFormatting sqref="E9">
    <cfRule type="cellIs" dxfId="2669" priority="2637" stopIfTrue="1" operator="equal">
      <formula>"Auswärts"</formula>
    </cfRule>
    <cfRule type="cellIs" dxfId="2668" priority="2638" stopIfTrue="1" operator="equal">
      <formula>"Heim"</formula>
    </cfRule>
  </conditionalFormatting>
  <conditionalFormatting sqref="E9">
    <cfRule type="cellIs" dxfId="2667" priority="2635" stopIfTrue="1" operator="equal">
      <formula>"Auswärts"</formula>
    </cfRule>
    <cfRule type="cellIs" dxfId="2666" priority="2636" stopIfTrue="1" operator="equal">
      <formula>"Heim"</formula>
    </cfRule>
  </conditionalFormatting>
  <conditionalFormatting sqref="E9">
    <cfRule type="cellIs" dxfId="2665" priority="2633" stopIfTrue="1" operator="equal">
      <formula>"Auswärts"</formula>
    </cfRule>
    <cfRule type="cellIs" dxfId="2664" priority="2634" stopIfTrue="1" operator="equal">
      <formula>"Heim"</formula>
    </cfRule>
  </conditionalFormatting>
  <conditionalFormatting sqref="E9">
    <cfRule type="cellIs" dxfId="2663" priority="2679" stopIfTrue="1" operator="equal">
      <formula>"Auswärts"</formula>
    </cfRule>
    <cfRule type="cellIs" dxfId="2662" priority="2680" stopIfTrue="1" operator="equal">
      <formula>"Heim"</formula>
    </cfRule>
  </conditionalFormatting>
  <conditionalFormatting sqref="E9">
    <cfRule type="cellIs" dxfId="2661" priority="2677" stopIfTrue="1" operator="equal">
      <formula>"Auswärts"</formula>
    </cfRule>
    <cfRule type="cellIs" dxfId="2660" priority="2678" stopIfTrue="1" operator="equal">
      <formula>"Heim"</formula>
    </cfRule>
  </conditionalFormatting>
  <conditionalFormatting sqref="E9">
    <cfRule type="cellIs" dxfId="2659" priority="2675" stopIfTrue="1" operator="equal">
      <formula>"Auswärts"</formula>
    </cfRule>
    <cfRule type="cellIs" dxfId="2658" priority="2676" stopIfTrue="1" operator="equal">
      <formula>"Heim"</formula>
    </cfRule>
  </conditionalFormatting>
  <conditionalFormatting sqref="E9">
    <cfRule type="cellIs" dxfId="2657" priority="2673" stopIfTrue="1" operator="equal">
      <formula>"Auswärts"</formula>
    </cfRule>
    <cfRule type="cellIs" dxfId="2656" priority="2674" stopIfTrue="1" operator="equal">
      <formula>"Heim"</formula>
    </cfRule>
  </conditionalFormatting>
  <conditionalFormatting sqref="E9">
    <cfRule type="cellIs" dxfId="2655" priority="2671" stopIfTrue="1" operator="equal">
      <formula>"Auswärts"</formula>
    </cfRule>
    <cfRule type="cellIs" dxfId="2654" priority="2672" stopIfTrue="1" operator="equal">
      <formula>"Heim"</formula>
    </cfRule>
  </conditionalFormatting>
  <conditionalFormatting sqref="E9">
    <cfRule type="cellIs" dxfId="2653" priority="2669" stopIfTrue="1" operator="equal">
      <formula>"Auswärts"</formula>
    </cfRule>
    <cfRule type="cellIs" dxfId="2652" priority="2670" stopIfTrue="1" operator="equal">
      <formula>"Heim"</formula>
    </cfRule>
  </conditionalFormatting>
  <conditionalFormatting sqref="E9">
    <cfRule type="cellIs" dxfId="2651" priority="2667" stopIfTrue="1" operator="equal">
      <formula>"Auswärts"</formula>
    </cfRule>
    <cfRule type="cellIs" dxfId="2650" priority="2668" stopIfTrue="1" operator="equal">
      <formula>"Heim"</formula>
    </cfRule>
  </conditionalFormatting>
  <conditionalFormatting sqref="E9">
    <cfRule type="cellIs" dxfId="2649" priority="2665" stopIfTrue="1" operator="equal">
      <formula>"Auswärts"</formula>
    </cfRule>
    <cfRule type="cellIs" dxfId="2648" priority="2666" stopIfTrue="1" operator="equal">
      <formula>"Heim"</formula>
    </cfRule>
  </conditionalFormatting>
  <conditionalFormatting sqref="E9">
    <cfRule type="cellIs" dxfId="2647" priority="2663" stopIfTrue="1" operator="equal">
      <formula>"Auswärts"</formula>
    </cfRule>
    <cfRule type="cellIs" dxfId="2646" priority="2664" stopIfTrue="1" operator="equal">
      <formula>"Heim"</formula>
    </cfRule>
  </conditionalFormatting>
  <conditionalFormatting sqref="E9">
    <cfRule type="cellIs" dxfId="2645" priority="2661" stopIfTrue="1" operator="equal">
      <formula>"Auswärts"</formula>
    </cfRule>
    <cfRule type="cellIs" dxfId="2644" priority="2662" stopIfTrue="1" operator="equal">
      <formula>"Heim"</formula>
    </cfRule>
  </conditionalFormatting>
  <conditionalFormatting sqref="E9">
    <cfRule type="cellIs" dxfId="2643" priority="2659" stopIfTrue="1" operator="equal">
      <formula>"Auswärts"</formula>
    </cfRule>
    <cfRule type="cellIs" dxfId="2642" priority="2660" stopIfTrue="1" operator="equal">
      <formula>"Heim"</formula>
    </cfRule>
  </conditionalFormatting>
  <conditionalFormatting sqref="E9">
    <cfRule type="cellIs" dxfId="2641" priority="2657" stopIfTrue="1" operator="equal">
      <formula>"Auswärts"</formula>
    </cfRule>
    <cfRule type="cellIs" dxfId="2640" priority="2658" stopIfTrue="1" operator="equal">
      <formula>"Heim"</formula>
    </cfRule>
  </conditionalFormatting>
  <conditionalFormatting sqref="E9">
    <cfRule type="cellIs" dxfId="2639" priority="2655" stopIfTrue="1" operator="equal">
      <formula>"Auswärts"</formula>
    </cfRule>
    <cfRule type="cellIs" dxfId="2638" priority="2656" stopIfTrue="1" operator="equal">
      <formula>"Heim"</formula>
    </cfRule>
  </conditionalFormatting>
  <conditionalFormatting sqref="E9">
    <cfRule type="cellIs" dxfId="2637" priority="2653" stopIfTrue="1" operator="equal">
      <formula>"Auswärts"</formula>
    </cfRule>
    <cfRule type="cellIs" dxfId="2636" priority="2654" stopIfTrue="1" operator="equal">
      <formula>"Heim"</formula>
    </cfRule>
  </conditionalFormatting>
  <conditionalFormatting sqref="E9">
    <cfRule type="cellIs" dxfId="2635" priority="2651" stopIfTrue="1" operator="equal">
      <formula>"Auswärts"</formula>
    </cfRule>
    <cfRule type="cellIs" dxfId="2634" priority="2652" stopIfTrue="1" operator="equal">
      <formula>"Heim"</formula>
    </cfRule>
  </conditionalFormatting>
  <conditionalFormatting sqref="E9">
    <cfRule type="cellIs" dxfId="2633" priority="2649" stopIfTrue="1" operator="equal">
      <formula>"Auswärts"</formula>
    </cfRule>
    <cfRule type="cellIs" dxfId="2632" priority="2650" stopIfTrue="1" operator="equal">
      <formula>"Heim"</formula>
    </cfRule>
  </conditionalFormatting>
  <conditionalFormatting sqref="E9">
    <cfRule type="cellIs" dxfId="2631" priority="2647" stopIfTrue="1" operator="equal">
      <formula>"Auswärts"</formula>
    </cfRule>
    <cfRule type="cellIs" dxfId="2630" priority="2648" stopIfTrue="1" operator="equal">
      <formula>"Heim"</formula>
    </cfRule>
  </conditionalFormatting>
  <conditionalFormatting sqref="E9">
    <cfRule type="cellIs" dxfId="2629" priority="2645" stopIfTrue="1" operator="equal">
      <formula>"Auswärts"</formula>
    </cfRule>
    <cfRule type="cellIs" dxfId="2628" priority="2646" stopIfTrue="1" operator="equal">
      <formula>"Heim"</formula>
    </cfRule>
  </conditionalFormatting>
  <conditionalFormatting sqref="E9">
    <cfRule type="cellIs" dxfId="2627" priority="2643" stopIfTrue="1" operator="equal">
      <formula>"Auswärts"</formula>
    </cfRule>
    <cfRule type="cellIs" dxfId="2626" priority="2644" stopIfTrue="1" operator="equal">
      <formula>"Heim"</formula>
    </cfRule>
  </conditionalFormatting>
  <conditionalFormatting sqref="E9">
    <cfRule type="cellIs" dxfId="2625" priority="2641" stopIfTrue="1" operator="equal">
      <formula>"Auswärts"</formula>
    </cfRule>
    <cfRule type="cellIs" dxfId="2624" priority="2642" stopIfTrue="1" operator="equal">
      <formula>"Heim"</formula>
    </cfRule>
  </conditionalFormatting>
  <conditionalFormatting sqref="C9">
    <cfRule type="cellIs" dxfId="2623" priority="2591" stopIfTrue="1" operator="equal">
      <formula>"Auswärts"</formula>
    </cfRule>
    <cfRule type="cellIs" dxfId="2622" priority="2592" stopIfTrue="1" operator="equal">
      <formula>"Heim"</formula>
    </cfRule>
  </conditionalFormatting>
  <conditionalFormatting sqref="C9">
    <cfRule type="cellIs" dxfId="2621" priority="2589" stopIfTrue="1" operator="equal">
      <formula>"Auswärts"</formula>
    </cfRule>
    <cfRule type="cellIs" dxfId="2620" priority="2590" stopIfTrue="1" operator="equal">
      <formula>"Heim"</formula>
    </cfRule>
  </conditionalFormatting>
  <conditionalFormatting sqref="C9">
    <cfRule type="cellIs" dxfId="2619" priority="2575" stopIfTrue="1" operator="equal">
      <formula>"Auswärts"</formula>
    </cfRule>
    <cfRule type="cellIs" dxfId="2618" priority="2576" stopIfTrue="1" operator="equal">
      <formula>"Heim"</formula>
    </cfRule>
  </conditionalFormatting>
  <conditionalFormatting sqref="C9">
    <cfRule type="cellIs" dxfId="2617" priority="2573" stopIfTrue="1" operator="equal">
      <formula>"Auswärts"</formula>
    </cfRule>
    <cfRule type="cellIs" dxfId="2616" priority="2574" stopIfTrue="1" operator="equal">
      <formula>"Heim"</formula>
    </cfRule>
  </conditionalFormatting>
  <conditionalFormatting sqref="C9">
    <cfRule type="cellIs" dxfId="2615" priority="2527" stopIfTrue="1" operator="equal">
      <formula>"Auswärts"</formula>
    </cfRule>
    <cfRule type="cellIs" dxfId="2614" priority="2528" stopIfTrue="1" operator="equal">
      <formula>"Heim"</formula>
    </cfRule>
  </conditionalFormatting>
  <conditionalFormatting sqref="C9">
    <cfRule type="cellIs" dxfId="2613" priority="2525" stopIfTrue="1" operator="equal">
      <formula>"Auswärts"</formula>
    </cfRule>
    <cfRule type="cellIs" dxfId="2612" priority="2526" stopIfTrue="1" operator="equal">
      <formula>"Heim"</formula>
    </cfRule>
  </conditionalFormatting>
  <conditionalFormatting sqref="C9">
    <cfRule type="cellIs" dxfId="2611" priority="2623" stopIfTrue="1" operator="equal">
      <formula>"Auswärts"</formula>
    </cfRule>
    <cfRule type="cellIs" dxfId="2610" priority="2624" stopIfTrue="1" operator="equal">
      <formula>"Heim"</formula>
    </cfRule>
  </conditionalFormatting>
  <conditionalFormatting sqref="C9">
    <cfRule type="cellIs" dxfId="2609" priority="2621" stopIfTrue="1" operator="equal">
      <formula>"Auswärts"</formula>
    </cfRule>
    <cfRule type="cellIs" dxfId="2608" priority="2622" stopIfTrue="1" operator="equal">
      <formula>"Heim"</formula>
    </cfRule>
  </conditionalFormatting>
  <conditionalFormatting sqref="C9">
    <cfRule type="cellIs" dxfId="2607" priority="2539" stopIfTrue="1" operator="equal">
      <formula>"Auswärts"</formula>
    </cfRule>
    <cfRule type="cellIs" dxfId="2606" priority="2540" stopIfTrue="1" operator="equal">
      <formula>"Heim"</formula>
    </cfRule>
  </conditionalFormatting>
  <conditionalFormatting sqref="C9">
    <cfRule type="cellIs" dxfId="2605" priority="2537" stopIfTrue="1" operator="equal">
      <formula>"Auswärts"</formula>
    </cfRule>
    <cfRule type="cellIs" dxfId="2604" priority="2538" stopIfTrue="1" operator="equal">
      <formula>"Heim"</formula>
    </cfRule>
  </conditionalFormatting>
  <conditionalFormatting sqref="C9">
    <cfRule type="cellIs" dxfId="2603" priority="2615" stopIfTrue="1" operator="equal">
      <formula>"Auswärts"</formula>
    </cfRule>
    <cfRule type="cellIs" dxfId="2602" priority="2616" stopIfTrue="1" operator="equal">
      <formula>"Heim"</formula>
    </cfRule>
  </conditionalFormatting>
  <conditionalFormatting sqref="C9">
    <cfRule type="cellIs" dxfId="2601" priority="2613" stopIfTrue="1" operator="equal">
      <formula>"Auswärts"</formula>
    </cfRule>
    <cfRule type="cellIs" dxfId="2600" priority="2614" stopIfTrue="1" operator="equal">
      <formula>"Heim"</formula>
    </cfRule>
  </conditionalFormatting>
  <conditionalFormatting sqref="C9">
    <cfRule type="cellIs" dxfId="2599" priority="2611" stopIfTrue="1" operator="equal">
      <formula>"Auswärts"</formula>
    </cfRule>
    <cfRule type="cellIs" dxfId="2598" priority="2612" stopIfTrue="1" operator="equal">
      <formula>"Heim"</formula>
    </cfRule>
  </conditionalFormatting>
  <conditionalFormatting sqref="C9">
    <cfRule type="cellIs" dxfId="2597" priority="2609" stopIfTrue="1" operator="equal">
      <formula>"Auswärts"</formula>
    </cfRule>
    <cfRule type="cellIs" dxfId="2596" priority="2610" stopIfTrue="1" operator="equal">
      <formula>"Heim"</formula>
    </cfRule>
  </conditionalFormatting>
  <conditionalFormatting sqref="C9">
    <cfRule type="cellIs" dxfId="2595" priority="2607" stopIfTrue="1" operator="equal">
      <formula>"Auswärts"</formula>
    </cfRule>
    <cfRule type="cellIs" dxfId="2594" priority="2608" stopIfTrue="1" operator="equal">
      <formula>"Heim"</formula>
    </cfRule>
  </conditionalFormatting>
  <conditionalFormatting sqref="C9">
    <cfRule type="cellIs" dxfId="2593" priority="2605" stopIfTrue="1" operator="equal">
      <formula>"Auswärts"</formula>
    </cfRule>
    <cfRule type="cellIs" dxfId="2592" priority="2606" stopIfTrue="1" operator="equal">
      <formula>"Heim"</formula>
    </cfRule>
  </conditionalFormatting>
  <conditionalFormatting sqref="C9">
    <cfRule type="cellIs" dxfId="2591" priority="2603" stopIfTrue="1" operator="equal">
      <formula>"Auswärts"</formula>
    </cfRule>
    <cfRule type="cellIs" dxfId="2590" priority="2604" stopIfTrue="1" operator="equal">
      <formula>"Heim"</formula>
    </cfRule>
  </conditionalFormatting>
  <conditionalFormatting sqref="C9">
    <cfRule type="cellIs" dxfId="2589" priority="2601" stopIfTrue="1" operator="equal">
      <formula>"Auswärts"</formula>
    </cfRule>
    <cfRule type="cellIs" dxfId="2588" priority="2602" stopIfTrue="1" operator="equal">
      <formula>"Heim"</formula>
    </cfRule>
  </conditionalFormatting>
  <conditionalFormatting sqref="C9">
    <cfRule type="cellIs" dxfId="2587" priority="2599" stopIfTrue="1" operator="equal">
      <formula>"Auswärts"</formula>
    </cfRule>
    <cfRule type="cellIs" dxfId="2586" priority="2600" stopIfTrue="1" operator="equal">
      <formula>"Heim"</formula>
    </cfRule>
  </conditionalFormatting>
  <conditionalFormatting sqref="C9">
    <cfRule type="cellIs" dxfId="2585" priority="2597" stopIfTrue="1" operator="equal">
      <formula>"Auswärts"</formula>
    </cfRule>
    <cfRule type="cellIs" dxfId="2584" priority="2598" stopIfTrue="1" operator="equal">
      <formula>"Heim"</formula>
    </cfRule>
  </conditionalFormatting>
  <conditionalFormatting sqref="C9">
    <cfRule type="cellIs" dxfId="2583" priority="2595" stopIfTrue="1" operator="equal">
      <formula>"Auswärts"</formula>
    </cfRule>
    <cfRule type="cellIs" dxfId="2582" priority="2596" stopIfTrue="1" operator="equal">
      <formula>"Heim"</formula>
    </cfRule>
  </conditionalFormatting>
  <conditionalFormatting sqref="C9">
    <cfRule type="cellIs" dxfId="2581" priority="2593" stopIfTrue="1" operator="equal">
      <formula>"Auswärts"</formula>
    </cfRule>
    <cfRule type="cellIs" dxfId="2580" priority="2594" stopIfTrue="1" operator="equal">
      <formula>"Heim"</formula>
    </cfRule>
  </conditionalFormatting>
  <conditionalFormatting sqref="C9">
    <cfRule type="cellIs" dxfId="2579" priority="2587" stopIfTrue="1" operator="equal">
      <formula>"Auswärts"</formula>
    </cfRule>
    <cfRule type="cellIs" dxfId="2578" priority="2588" stopIfTrue="1" operator="equal">
      <formula>"Heim"</formula>
    </cfRule>
  </conditionalFormatting>
  <conditionalFormatting sqref="C9">
    <cfRule type="cellIs" dxfId="2577" priority="2585" stopIfTrue="1" operator="equal">
      <formula>"Auswärts"</formula>
    </cfRule>
    <cfRule type="cellIs" dxfId="2576" priority="2586" stopIfTrue="1" operator="equal">
      <formula>"Heim"</formula>
    </cfRule>
  </conditionalFormatting>
  <conditionalFormatting sqref="C9">
    <cfRule type="cellIs" dxfId="2575" priority="2583" stopIfTrue="1" operator="equal">
      <formula>"Auswärts"</formula>
    </cfRule>
    <cfRule type="cellIs" dxfId="2574" priority="2584" stopIfTrue="1" operator="equal">
      <formula>"Heim"</formula>
    </cfRule>
  </conditionalFormatting>
  <conditionalFormatting sqref="C9">
    <cfRule type="cellIs" dxfId="2573" priority="2581" stopIfTrue="1" operator="equal">
      <formula>"Auswärts"</formula>
    </cfRule>
    <cfRule type="cellIs" dxfId="2572" priority="2582" stopIfTrue="1" operator="equal">
      <formula>"Heim"</formula>
    </cfRule>
  </conditionalFormatting>
  <conditionalFormatting sqref="C9">
    <cfRule type="cellIs" dxfId="2571" priority="2579" stopIfTrue="1" operator="equal">
      <formula>"Auswärts"</formula>
    </cfRule>
    <cfRule type="cellIs" dxfId="2570" priority="2580" stopIfTrue="1" operator="equal">
      <formula>"Heim"</formula>
    </cfRule>
  </conditionalFormatting>
  <conditionalFormatting sqref="C9">
    <cfRule type="cellIs" dxfId="2569" priority="2577" stopIfTrue="1" operator="equal">
      <formula>"Auswärts"</formula>
    </cfRule>
    <cfRule type="cellIs" dxfId="2568" priority="2578" stopIfTrue="1" operator="equal">
      <formula>"Heim"</formula>
    </cfRule>
  </conditionalFormatting>
  <conditionalFormatting sqref="C9">
    <cfRule type="cellIs" dxfId="2567" priority="2571" stopIfTrue="1" operator="equal">
      <formula>"Auswärts"</formula>
    </cfRule>
    <cfRule type="cellIs" dxfId="2566" priority="2572" stopIfTrue="1" operator="equal">
      <formula>"Heim"</formula>
    </cfRule>
  </conditionalFormatting>
  <conditionalFormatting sqref="C9">
    <cfRule type="cellIs" dxfId="2565" priority="2569" stopIfTrue="1" operator="equal">
      <formula>"Auswärts"</formula>
    </cfRule>
    <cfRule type="cellIs" dxfId="2564" priority="2570" stopIfTrue="1" operator="equal">
      <formula>"Heim"</formula>
    </cfRule>
  </conditionalFormatting>
  <conditionalFormatting sqref="C9">
    <cfRule type="cellIs" dxfId="2563" priority="2567" stopIfTrue="1" operator="equal">
      <formula>"Auswärts"</formula>
    </cfRule>
    <cfRule type="cellIs" dxfId="2562" priority="2568" stopIfTrue="1" operator="equal">
      <formula>"Heim"</formula>
    </cfRule>
  </conditionalFormatting>
  <conditionalFormatting sqref="C9">
    <cfRule type="cellIs" dxfId="2561" priority="2565" stopIfTrue="1" operator="equal">
      <formula>"Auswärts"</formula>
    </cfRule>
    <cfRule type="cellIs" dxfId="2560" priority="2566" stopIfTrue="1" operator="equal">
      <formula>"Heim"</formula>
    </cfRule>
  </conditionalFormatting>
  <conditionalFormatting sqref="C9">
    <cfRule type="cellIs" dxfId="2559" priority="2563" stopIfTrue="1" operator="equal">
      <formula>"Auswärts"</formula>
    </cfRule>
    <cfRule type="cellIs" dxfId="2558" priority="2564" stopIfTrue="1" operator="equal">
      <formula>"Heim"</formula>
    </cfRule>
  </conditionalFormatting>
  <conditionalFormatting sqref="C9">
    <cfRule type="cellIs" dxfId="2557" priority="2561" stopIfTrue="1" operator="equal">
      <formula>"Auswärts"</formula>
    </cfRule>
    <cfRule type="cellIs" dxfId="2556" priority="2562" stopIfTrue="1" operator="equal">
      <formula>"Heim"</formula>
    </cfRule>
  </conditionalFormatting>
  <conditionalFormatting sqref="C9">
    <cfRule type="cellIs" dxfId="2555" priority="2559" stopIfTrue="1" operator="equal">
      <formula>"Auswärts"</formula>
    </cfRule>
    <cfRule type="cellIs" dxfId="2554" priority="2560" stopIfTrue="1" operator="equal">
      <formula>"Heim"</formula>
    </cfRule>
  </conditionalFormatting>
  <conditionalFormatting sqref="C9">
    <cfRule type="cellIs" dxfId="2553" priority="2557" stopIfTrue="1" operator="equal">
      <formula>"Auswärts"</formula>
    </cfRule>
    <cfRule type="cellIs" dxfId="2552" priority="2558" stopIfTrue="1" operator="equal">
      <formula>"Heim"</formula>
    </cfRule>
  </conditionalFormatting>
  <conditionalFormatting sqref="C9">
    <cfRule type="cellIs" dxfId="2551" priority="2555" stopIfTrue="1" operator="equal">
      <formula>"Auswärts"</formula>
    </cfRule>
    <cfRule type="cellIs" dxfId="2550" priority="2556" stopIfTrue="1" operator="equal">
      <formula>"Heim"</formula>
    </cfRule>
  </conditionalFormatting>
  <conditionalFormatting sqref="C9">
    <cfRule type="cellIs" dxfId="2549" priority="2553" stopIfTrue="1" operator="equal">
      <formula>"Auswärts"</formula>
    </cfRule>
    <cfRule type="cellIs" dxfId="2548" priority="2554" stopIfTrue="1" operator="equal">
      <formula>"Heim"</formula>
    </cfRule>
  </conditionalFormatting>
  <conditionalFormatting sqref="C9">
    <cfRule type="cellIs" dxfId="2547" priority="2551" stopIfTrue="1" operator="equal">
      <formula>"Auswärts"</formula>
    </cfRule>
    <cfRule type="cellIs" dxfId="2546" priority="2552" stopIfTrue="1" operator="equal">
      <formula>"Heim"</formula>
    </cfRule>
  </conditionalFormatting>
  <conditionalFormatting sqref="C9">
    <cfRule type="cellIs" dxfId="2545" priority="2549" stopIfTrue="1" operator="equal">
      <formula>"Auswärts"</formula>
    </cfRule>
    <cfRule type="cellIs" dxfId="2544" priority="2550" stopIfTrue="1" operator="equal">
      <formula>"Heim"</formula>
    </cfRule>
  </conditionalFormatting>
  <conditionalFormatting sqref="C9">
    <cfRule type="cellIs" dxfId="2543" priority="2547" stopIfTrue="1" operator="equal">
      <formula>"Auswärts"</formula>
    </cfRule>
    <cfRule type="cellIs" dxfId="2542" priority="2548" stopIfTrue="1" operator="equal">
      <formula>"Heim"</formula>
    </cfRule>
  </conditionalFormatting>
  <conditionalFormatting sqref="C9">
    <cfRule type="cellIs" dxfId="2541" priority="2545" stopIfTrue="1" operator="equal">
      <formula>"Auswärts"</formula>
    </cfRule>
    <cfRule type="cellIs" dxfId="2540" priority="2546" stopIfTrue="1" operator="equal">
      <formula>"Heim"</formula>
    </cfRule>
  </conditionalFormatting>
  <conditionalFormatting sqref="C9">
    <cfRule type="cellIs" dxfId="2539" priority="2543" stopIfTrue="1" operator="equal">
      <formula>"Auswärts"</formula>
    </cfRule>
    <cfRule type="cellIs" dxfId="2538" priority="2544" stopIfTrue="1" operator="equal">
      <formula>"Heim"</formula>
    </cfRule>
  </conditionalFormatting>
  <conditionalFormatting sqref="C9">
    <cfRule type="cellIs" dxfId="2537" priority="2541" stopIfTrue="1" operator="equal">
      <formula>"Auswärts"</formula>
    </cfRule>
    <cfRule type="cellIs" dxfId="2536" priority="2542" stopIfTrue="1" operator="equal">
      <formula>"Heim"</formula>
    </cfRule>
  </conditionalFormatting>
  <conditionalFormatting sqref="C9">
    <cfRule type="cellIs" dxfId="2535" priority="2535" stopIfTrue="1" operator="equal">
      <formula>"Auswärts"</formula>
    </cfRule>
    <cfRule type="cellIs" dxfId="2534" priority="2536" stopIfTrue="1" operator="equal">
      <formula>"Heim"</formula>
    </cfRule>
  </conditionalFormatting>
  <conditionalFormatting sqref="C9">
    <cfRule type="cellIs" dxfId="2533" priority="2533" stopIfTrue="1" operator="equal">
      <formula>"Auswärts"</formula>
    </cfRule>
    <cfRule type="cellIs" dxfId="2532" priority="2534" stopIfTrue="1" operator="equal">
      <formula>"Heim"</formula>
    </cfRule>
  </conditionalFormatting>
  <conditionalFormatting sqref="C9">
    <cfRule type="cellIs" dxfId="2531" priority="2531" stopIfTrue="1" operator="equal">
      <formula>"Auswärts"</formula>
    </cfRule>
    <cfRule type="cellIs" dxfId="2530" priority="2532" stopIfTrue="1" operator="equal">
      <formula>"Heim"</formula>
    </cfRule>
  </conditionalFormatting>
  <conditionalFormatting sqref="C9">
    <cfRule type="cellIs" dxfId="2529" priority="2529" stopIfTrue="1" operator="equal">
      <formula>"Auswärts"</formula>
    </cfRule>
    <cfRule type="cellIs" dxfId="2528" priority="2530" stopIfTrue="1" operator="equal">
      <formula>"Heim"</formula>
    </cfRule>
  </conditionalFormatting>
  <conditionalFormatting sqref="C9">
    <cfRule type="cellIs" dxfId="2527" priority="2523" stopIfTrue="1" operator="equal">
      <formula>"Auswärts"</formula>
    </cfRule>
    <cfRule type="cellIs" dxfId="2526" priority="2524" stopIfTrue="1" operator="equal">
      <formula>"Heim"</formula>
    </cfRule>
  </conditionalFormatting>
  <conditionalFormatting sqref="C9">
    <cfRule type="cellIs" dxfId="2525" priority="2521" stopIfTrue="1" operator="equal">
      <formula>"Auswärts"</formula>
    </cfRule>
    <cfRule type="cellIs" dxfId="2524" priority="2522" stopIfTrue="1" operator="equal">
      <formula>"Heim"</formula>
    </cfRule>
  </conditionalFormatting>
  <conditionalFormatting sqref="C9">
    <cfRule type="cellIs" dxfId="2523" priority="2519" stopIfTrue="1" operator="equal">
      <formula>"Auswärts"</formula>
    </cfRule>
    <cfRule type="cellIs" dxfId="2522" priority="2520" stopIfTrue="1" operator="equal">
      <formula>"Heim"</formula>
    </cfRule>
  </conditionalFormatting>
  <conditionalFormatting sqref="C9">
    <cfRule type="cellIs" dxfId="2521" priority="2517" stopIfTrue="1" operator="equal">
      <formula>"Auswärts"</formula>
    </cfRule>
    <cfRule type="cellIs" dxfId="2520" priority="2518" stopIfTrue="1" operator="equal">
      <formula>"Heim"</formula>
    </cfRule>
  </conditionalFormatting>
  <conditionalFormatting sqref="C9">
    <cfRule type="cellIs" dxfId="2519" priority="2515" stopIfTrue="1" operator="equal">
      <formula>"Auswärts"</formula>
    </cfRule>
    <cfRule type="cellIs" dxfId="2518" priority="2516" stopIfTrue="1" operator="equal">
      <formula>"Heim"</formula>
    </cfRule>
  </conditionalFormatting>
  <conditionalFormatting sqref="C9">
    <cfRule type="cellIs" dxfId="2517" priority="2513" stopIfTrue="1" operator="equal">
      <formula>"Auswärts"</formula>
    </cfRule>
    <cfRule type="cellIs" dxfId="2516" priority="2514" stopIfTrue="1" operator="equal">
      <formula>"Heim"</formula>
    </cfRule>
  </conditionalFormatting>
  <conditionalFormatting sqref="C9">
    <cfRule type="cellIs" dxfId="2515" priority="2627" stopIfTrue="1" operator="equal">
      <formula>"Auswärts"</formula>
    </cfRule>
    <cfRule type="cellIs" dxfId="2514" priority="2628" stopIfTrue="1" operator="equal">
      <formula>"Heim"</formula>
    </cfRule>
  </conditionalFormatting>
  <conditionalFormatting sqref="C9">
    <cfRule type="cellIs" dxfId="2513" priority="2625" stopIfTrue="1" operator="equal">
      <formula>"Auswärts"</formula>
    </cfRule>
    <cfRule type="cellIs" dxfId="2512" priority="2626" stopIfTrue="1" operator="equal">
      <formula>"Heim"</formula>
    </cfRule>
  </conditionalFormatting>
  <conditionalFormatting sqref="C9">
    <cfRule type="cellIs" dxfId="2511" priority="2619" stopIfTrue="1" operator="equal">
      <formula>"Auswärts"</formula>
    </cfRule>
    <cfRule type="cellIs" dxfId="2510" priority="2620" stopIfTrue="1" operator="equal">
      <formula>"Heim"</formula>
    </cfRule>
  </conditionalFormatting>
  <conditionalFormatting sqref="C9">
    <cfRule type="cellIs" dxfId="2509" priority="2617" stopIfTrue="1" operator="equal">
      <formula>"Auswärts"</formula>
    </cfRule>
    <cfRule type="cellIs" dxfId="2508" priority="2618" stopIfTrue="1" operator="equal">
      <formula>"Heim"</formula>
    </cfRule>
  </conditionalFormatting>
  <conditionalFormatting sqref="B11">
    <cfRule type="cellIs" dxfId="2507" priority="2507" stopIfTrue="1" operator="equal">
      <formula>"Auswärts"</formula>
    </cfRule>
    <cfRule type="cellIs" dxfId="2506" priority="2508" stopIfTrue="1" operator="equal">
      <formula>"Heim"</formula>
    </cfRule>
  </conditionalFormatting>
  <conditionalFormatting sqref="B11">
    <cfRule type="cellIs" dxfId="2505" priority="2505" stopIfTrue="1" operator="equal">
      <formula>"Auswärts"</formula>
    </cfRule>
    <cfRule type="cellIs" dxfId="2504" priority="2506" stopIfTrue="1" operator="equal">
      <formula>"Heim"</formula>
    </cfRule>
  </conditionalFormatting>
  <conditionalFormatting sqref="B12">
    <cfRule type="cellIs" dxfId="2503" priority="2503" stopIfTrue="1" operator="equal">
      <formula>"Auswärts"</formula>
    </cfRule>
    <cfRule type="cellIs" dxfId="2502" priority="2504" stopIfTrue="1" operator="equal">
      <formula>"Heim"</formula>
    </cfRule>
  </conditionalFormatting>
  <conditionalFormatting sqref="B12">
    <cfRule type="cellIs" dxfId="2501" priority="2501" stopIfTrue="1" operator="equal">
      <formula>"Auswärts"</formula>
    </cfRule>
    <cfRule type="cellIs" dxfId="2500" priority="2502" stopIfTrue="1" operator="equal">
      <formula>"Heim"</formula>
    </cfRule>
  </conditionalFormatting>
  <conditionalFormatting sqref="B13">
    <cfRule type="cellIs" dxfId="2499" priority="2499" stopIfTrue="1" operator="equal">
      <formula>"Auswärts"</formula>
    </cfRule>
    <cfRule type="cellIs" dxfId="2498" priority="2500" stopIfTrue="1" operator="equal">
      <formula>"Heim"</formula>
    </cfRule>
  </conditionalFormatting>
  <conditionalFormatting sqref="B13">
    <cfRule type="cellIs" dxfId="2497" priority="2497" stopIfTrue="1" operator="equal">
      <formula>"Auswärts"</formula>
    </cfRule>
    <cfRule type="cellIs" dxfId="2496" priority="2498" stopIfTrue="1" operator="equal">
      <formula>"Heim"</formula>
    </cfRule>
  </conditionalFormatting>
  <conditionalFormatting sqref="B14">
    <cfRule type="cellIs" dxfId="2495" priority="2495" stopIfTrue="1" operator="equal">
      <formula>"Auswärts"</formula>
    </cfRule>
    <cfRule type="cellIs" dxfId="2494" priority="2496" stopIfTrue="1" operator="equal">
      <formula>"Heim"</formula>
    </cfRule>
  </conditionalFormatting>
  <conditionalFormatting sqref="B14">
    <cfRule type="cellIs" dxfId="2493" priority="2493" stopIfTrue="1" operator="equal">
      <formula>"Auswärts"</formula>
    </cfRule>
    <cfRule type="cellIs" dxfId="2492" priority="2494" stopIfTrue="1" operator="equal">
      <formula>"Heim"</formula>
    </cfRule>
  </conditionalFormatting>
  <conditionalFormatting sqref="B15">
    <cfRule type="cellIs" dxfId="2491" priority="2491" stopIfTrue="1" operator="equal">
      <formula>"Auswärts"</formula>
    </cfRule>
    <cfRule type="cellIs" dxfId="2490" priority="2492" stopIfTrue="1" operator="equal">
      <formula>"Heim"</formula>
    </cfRule>
  </conditionalFormatting>
  <conditionalFormatting sqref="B15">
    <cfRule type="cellIs" dxfId="2489" priority="2489" stopIfTrue="1" operator="equal">
      <formula>"Auswärts"</formula>
    </cfRule>
    <cfRule type="cellIs" dxfId="2488" priority="2490" stopIfTrue="1" operator="equal">
      <formula>"Heim"</formula>
    </cfRule>
  </conditionalFormatting>
  <conditionalFormatting sqref="B16">
    <cfRule type="cellIs" dxfId="2487" priority="2487" stopIfTrue="1" operator="equal">
      <formula>"Auswärts"</formula>
    </cfRule>
    <cfRule type="cellIs" dxfId="2486" priority="2488" stopIfTrue="1" operator="equal">
      <formula>"Heim"</formula>
    </cfRule>
  </conditionalFormatting>
  <conditionalFormatting sqref="B16">
    <cfRule type="cellIs" dxfId="2485" priority="2485" stopIfTrue="1" operator="equal">
      <formula>"Auswärts"</formula>
    </cfRule>
    <cfRule type="cellIs" dxfId="2484" priority="2486" stopIfTrue="1" operator="equal">
      <formula>"Heim"</formula>
    </cfRule>
  </conditionalFormatting>
  <conditionalFormatting sqref="B17">
    <cfRule type="cellIs" dxfId="2483" priority="2483" stopIfTrue="1" operator="equal">
      <formula>"Auswärts"</formula>
    </cfRule>
    <cfRule type="cellIs" dxfId="2482" priority="2484" stopIfTrue="1" operator="equal">
      <formula>"Heim"</formula>
    </cfRule>
  </conditionalFormatting>
  <conditionalFormatting sqref="B17">
    <cfRule type="cellIs" dxfId="2481" priority="2481" stopIfTrue="1" operator="equal">
      <formula>"Auswärts"</formula>
    </cfRule>
    <cfRule type="cellIs" dxfId="2480" priority="2482" stopIfTrue="1" operator="equal">
      <formula>"Heim"</formula>
    </cfRule>
  </conditionalFormatting>
  <conditionalFormatting sqref="B18">
    <cfRule type="cellIs" dxfId="2479" priority="2479" stopIfTrue="1" operator="equal">
      <formula>"Auswärts"</formula>
    </cfRule>
    <cfRule type="cellIs" dxfId="2478" priority="2480" stopIfTrue="1" operator="equal">
      <formula>"Heim"</formula>
    </cfRule>
  </conditionalFormatting>
  <conditionalFormatting sqref="B18">
    <cfRule type="cellIs" dxfId="2477" priority="2477" stopIfTrue="1" operator="equal">
      <formula>"Auswärts"</formula>
    </cfRule>
    <cfRule type="cellIs" dxfId="2476" priority="2478" stopIfTrue="1" operator="equal">
      <formula>"Heim"</formula>
    </cfRule>
  </conditionalFormatting>
  <conditionalFormatting sqref="B20">
    <cfRule type="cellIs" dxfId="2475" priority="2475" stopIfTrue="1" operator="equal">
      <formula>"Auswärts"</formula>
    </cfRule>
    <cfRule type="cellIs" dxfId="2474" priority="2476" stopIfTrue="1" operator="equal">
      <formula>"Heim"</formula>
    </cfRule>
  </conditionalFormatting>
  <conditionalFormatting sqref="B20">
    <cfRule type="cellIs" dxfId="2473" priority="2473" stopIfTrue="1" operator="equal">
      <formula>"Auswärts"</formula>
    </cfRule>
    <cfRule type="cellIs" dxfId="2472" priority="2474" stopIfTrue="1" operator="equal">
      <formula>"Heim"</formula>
    </cfRule>
  </conditionalFormatting>
  <conditionalFormatting sqref="B21">
    <cfRule type="cellIs" dxfId="2471" priority="2471" stopIfTrue="1" operator="equal">
      <formula>"Auswärts"</formula>
    </cfRule>
    <cfRule type="cellIs" dxfId="2470" priority="2472" stopIfTrue="1" operator="equal">
      <formula>"Heim"</formula>
    </cfRule>
  </conditionalFormatting>
  <conditionalFormatting sqref="B21">
    <cfRule type="cellIs" dxfId="2469" priority="2469" stopIfTrue="1" operator="equal">
      <formula>"Auswärts"</formula>
    </cfRule>
    <cfRule type="cellIs" dxfId="2468" priority="2470" stopIfTrue="1" operator="equal">
      <formula>"Heim"</formula>
    </cfRule>
  </conditionalFormatting>
  <conditionalFormatting sqref="B19">
    <cfRule type="cellIs" dxfId="2467" priority="2467" stopIfTrue="1" operator="equal">
      <formula>"Auswärts"</formula>
    </cfRule>
    <cfRule type="cellIs" dxfId="2466" priority="2468" stopIfTrue="1" operator="equal">
      <formula>"Heim"</formula>
    </cfRule>
  </conditionalFormatting>
  <conditionalFormatting sqref="B19">
    <cfRule type="cellIs" dxfId="2465" priority="2465" stopIfTrue="1" operator="equal">
      <formula>"Auswärts"</formula>
    </cfRule>
    <cfRule type="cellIs" dxfId="2464" priority="2466" stopIfTrue="1" operator="equal">
      <formula>"Heim"</formula>
    </cfRule>
  </conditionalFormatting>
  <conditionalFormatting sqref="E11">
    <cfRule type="cellIs" dxfId="2463" priority="2359" stopIfTrue="1" operator="equal">
      <formula>"Auswärts"</formula>
    </cfRule>
    <cfRule type="cellIs" dxfId="2462" priority="2360" stopIfTrue="1" operator="equal">
      <formula>"Heim"</formula>
    </cfRule>
  </conditionalFormatting>
  <conditionalFormatting sqref="E11">
    <cfRule type="cellIs" dxfId="2461" priority="2357" stopIfTrue="1" operator="equal">
      <formula>"Auswärts"</formula>
    </cfRule>
    <cfRule type="cellIs" dxfId="2460" priority="2358" stopIfTrue="1" operator="equal">
      <formula>"Heim"</formula>
    </cfRule>
  </conditionalFormatting>
  <conditionalFormatting sqref="F11">
    <cfRule type="cellIs" dxfId="2459" priority="2463" stopIfTrue="1" operator="equal">
      <formula>"Auswärts"</formula>
    </cfRule>
    <cfRule type="cellIs" dxfId="2458" priority="2464" stopIfTrue="1" operator="equal">
      <formula>"Heim"</formula>
    </cfRule>
  </conditionalFormatting>
  <conditionalFormatting sqref="F11">
    <cfRule type="cellIs" dxfId="2457" priority="2461" stopIfTrue="1" operator="equal">
      <formula>"Auswärts"</formula>
    </cfRule>
    <cfRule type="cellIs" dxfId="2456" priority="2462" stopIfTrue="1" operator="equal">
      <formula>"Heim"</formula>
    </cfRule>
  </conditionalFormatting>
  <conditionalFormatting sqref="D11">
    <cfRule type="cellIs" dxfId="2455" priority="2459" stopIfTrue="1" operator="equal">
      <formula>"Auswärts"</formula>
    </cfRule>
    <cfRule type="cellIs" dxfId="2454" priority="2460" stopIfTrue="1" operator="equal">
      <formula>"Heim"</formula>
    </cfRule>
  </conditionalFormatting>
  <conditionalFormatting sqref="D11">
    <cfRule type="cellIs" dxfId="2453" priority="2457" stopIfTrue="1" operator="equal">
      <formula>"Auswärts"</formula>
    </cfRule>
    <cfRule type="cellIs" dxfId="2452" priority="2458" stopIfTrue="1" operator="equal">
      <formula>"Heim"</formula>
    </cfRule>
  </conditionalFormatting>
  <conditionalFormatting sqref="D11">
    <cfRule type="cellIs" dxfId="2451" priority="2455" stopIfTrue="1" operator="equal">
      <formula>"Auswärts"</formula>
    </cfRule>
    <cfRule type="cellIs" dxfId="2450" priority="2456" stopIfTrue="1" operator="equal">
      <formula>"Heim"</formula>
    </cfRule>
  </conditionalFormatting>
  <conditionalFormatting sqref="D11">
    <cfRule type="cellIs" dxfId="2449" priority="2453" stopIfTrue="1" operator="equal">
      <formula>"Auswärts"</formula>
    </cfRule>
    <cfRule type="cellIs" dxfId="2448" priority="2454" stopIfTrue="1" operator="equal">
      <formula>"Heim"</formula>
    </cfRule>
  </conditionalFormatting>
  <conditionalFormatting sqref="D11">
    <cfRule type="cellIs" dxfId="2447" priority="2451" stopIfTrue="1" operator="equal">
      <formula>"Auswärts"</formula>
    </cfRule>
    <cfRule type="cellIs" dxfId="2446" priority="2452" stopIfTrue="1" operator="equal">
      <formula>"Heim"</formula>
    </cfRule>
  </conditionalFormatting>
  <conditionalFormatting sqref="D11">
    <cfRule type="cellIs" dxfId="2445" priority="2449" stopIfTrue="1" operator="equal">
      <formula>"Auswärts"</formula>
    </cfRule>
    <cfRule type="cellIs" dxfId="2444" priority="2450" stopIfTrue="1" operator="equal">
      <formula>"Heim"</formula>
    </cfRule>
  </conditionalFormatting>
  <conditionalFormatting sqref="D11">
    <cfRule type="cellIs" dxfId="2443" priority="2447" stopIfTrue="1" operator="equal">
      <formula>"Auswärts"</formula>
    </cfRule>
    <cfRule type="cellIs" dxfId="2442" priority="2448" stopIfTrue="1" operator="equal">
      <formula>"Heim"</formula>
    </cfRule>
  </conditionalFormatting>
  <conditionalFormatting sqref="D11">
    <cfRule type="cellIs" dxfId="2441" priority="2445" stopIfTrue="1" operator="equal">
      <formula>"Auswärts"</formula>
    </cfRule>
    <cfRule type="cellIs" dxfId="2440" priority="2446" stopIfTrue="1" operator="equal">
      <formula>"Heim"</formula>
    </cfRule>
  </conditionalFormatting>
  <conditionalFormatting sqref="D11">
    <cfRule type="cellIs" dxfId="2439" priority="2443" stopIfTrue="1" operator="equal">
      <formula>"Auswärts"</formula>
    </cfRule>
    <cfRule type="cellIs" dxfId="2438" priority="2444" stopIfTrue="1" operator="equal">
      <formula>"Heim"</formula>
    </cfRule>
  </conditionalFormatting>
  <conditionalFormatting sqref="D11">
    <cfRule type="cellIs" dxfId="2437" priority="2441" stopIfTrue="1" operator="equal">
      <formula>"Auswärts"</formula>
    </cfRule>
    <cfRule type="cellIs" dxfId="2436" priority="2442" stopIfTrue="1" operator="equal">
      <formula>"Heim"</formula>
    </cfRule>
  </conditionalFormatting>
  <conditionalFormatting sqref="D11">
    <cfRule type="cellIs" dxfId="2435" priority="2439" stopIfTrue="1" operator="equal">
      <formula>"Auswärts"</formula>
    </cfRule>
    <cfRule type="cellIs" dxfId="2434" priority="2440" stopIfTrue="1" operator="equal">
      <formula>"Heim"</formula>
    </cfRule>
  </conditionalFormatting>
  <conditionalFormatting sqref="D11">
    <cfRule type="cellIs" dxfId="2433" priority="2437" stopIfTrue="1" operator="equal">
      <formula>"Auswärts"</formula>
    </cfRule>
    <cfRule type="cellIs" dxfId="2432" priority="2438" stopIfTrue="1" operator="equal">
      <formula>"Heim"</formula>
    </cfRule>
  </conditionalFormatting>
  <conditionalFormatting sqref="D11">
    <cfRule type="cellIs" dxfId="2431" priority="2435" stopIfTrue="1" operator="equal">
      <formula>"Auswärts"</formula>
    </cfRule>
    <cfRule type="cellIs" dxfId="2430" priority="2436" stopIfTrue="1" operator="equal">
      <formula>"Heim"</formula>
    </cfRule>
  </conditionalFormatting>
  <conditionalFormatting sqref="D11">
    <cfRule type="cellIs" dxfId="2429" priority="2433" stopIfTrue="1" operator="equal">
      <formula>"Auswärts"</formula>
    </cfRule>
    <cfRule type="cellIs" dxfId="2428" priority="2434" stopIfTrue="1" operator="equal">
      <formula>"Heim"</formula>
    </cfRule>
  </conditionalFormatting>
  <conditionalFormatting sqref="D11">
    <cfRule type="cellIs" dxfId="2427" priority="2431" stopIfTrue="1" operator="equal">
      <formula>"Auswärts"</formula>
    </cfRule>
    <cfRule type="cellIs" dxfId="2426" priority="2432" stopIfTrue="1" operator="equal">
      <formula>"Heim"</formula>
    </cfRule>
  </conditionalFormatting>
  <conditionalFormatting sqref="D11">
    <cfRule type="cellIs" dxfId="2425" priority="2429" stopIfTrue="1" operator="equal">
      <formula>"Auswärts"</formula>
    </cfRule>
    <cfRule type="cellIs" dxfId="2424" priority="2430" stopIfTrue="1" operator="equal">
      <formula>"Heim"</formula>
    </cfRule>
  </conditionalFormatting>
  <conditionalFormatting sqref="D11">
    <cfRule type="cellIs" dxfId="2423" priority="2427" stopIfTrue="1" operator="equal">
      <formula>"Auswärts"</formula>
    </cfRule>
    <cfRule type="cellIs" dxfId="2422" priority="2428" stopIfTrue="1" operator="equal">
      <formula>"Heim"</formula>
    </cfRule>
  </conditionalFormatting>
  <conditionalFormatting sqref="D11">
    <cfRule type="cellIs" dxfId="2421" priority="2425" stopIfTrue="1" operator="equal">
      <formula>"Auswärts"</formula>
    </cfRule>
    <cfRule type="cellIs" dxfId="2420" priority="2426" stopIfTrue="1" operator="equal">
      <formula>"Heim"</formula>
    </cfRule>
  </conditionalFormatting>
  <conditionalFormatting sqref="D11">
    <cfRule type="cellIs" dxfId="2419" priority="2423" stopIfTrue="1" operator="equal">
      <formula>"Auswärts"</formula>
    </cfRule>
    <cfRule type="cellIs" dxfId="2418" priority="2424" stopIfTrue="1" operator="equal">
      <formula>"Heim"</formula>
    </cfRule>
  </conditionalFormatting>
  <conditionalFormatting sqref="D11">
    <cfRule type="cellIs" dxfId="2417" priority="2421" stopIfTrue="1" operator="equal">
      <formula>"Auswärts"</formula>
    </cfRule>
    <cfRule type="cellIs" dxfId="2416" priority="2422" stopIfTrue="1" operator="equal">
      <formula>"Heim"</formula>
    </cfRule>
  </conditionalFormatting>
  <conditionalFormatting sqref="D11">
    <cfRule type="cellIs" dxfId="2415" priority="2419" stopIfTrue="1" operator="equal">
      <formula>"Auswärts"</formula>
    </cfRule>
    <cfRule type="cellIs" dxfId="2414" priority="2420" stopIfTrue="1" operator="equal">
      <formula>"Heim"</formula>
    </cfRule>
  </conditionalFormatting>
  <conditionalFormatting sqref="D11">
    <cfRule type="cellIs" dxfId="2413" priority="2417" stopIfTrue="1" operator="equal">
      <formula>"Auswärts"</formula>
    </cfRule>
    <cfRule type="cellIs" dxfId="2412" priority="2418" stopIfTrue="1" operator="equal">
      <formula>"Heim"</formula>
    </cfRule>
  </conditionalFormatting>
  <conditionalFormatting sqref="D11">
    <cfRule type="cellIs" dxfId="2411" priority="2415" stopIfTrue="1" operator="equal">
      <formula>"Auswärts"</formula>
    </cfRule>
    <cfRule type="cellIs" dxfId="2410" priority="2416" stopIfTrue="1" operator="equal">
      <formula>"Heim"</formula>
    </cfRule>
  </conditionalFormatting>
  <conditionalFormatting sqref="D11">
    <cfRule type="cellIs" dxfId="2409" priority="2413" stopIfTrue="1" operator="equal">
      <formula>"Auswärts"</formula>
    </cfRule>
    <cfRule type="cellIs" dxfId="2408" priority="2414" stopIfTrue="1" operator="equal">
      <formula>"Heim"</formula>
    </cfRule>
  </conditionalFormatting>
  <conditionalFormatting sqref="D11">
    <cfRule type="cellIs" dxfId="2407" priority="2411" stopIfTrue="1" operator="equal">
      <formula>"Auswärts"</formula>
    </cfRule>
    <cfRule type="cellIs" dxfId="2406" priority="2412" stopIfTrue="1" operator="equal">
      <formula>"Heim"</formula>
    </cfRule>
  </conditionalFormatting>
  <conditionalFormatting sqref="D11">
    <cfRule type="cellIs" dxfId="2405" priority="2409" stopIfTrue="1" operator="equal">
      <formula>"Auswärts"</formula>
    </cfRule>
    <cfRule type="cellIs" dxfId="2404" priority="2410" stopIfTrue="1" operator="equal">
      <formula>"Heim"</formula>
    </cfRule>
  </conditionalFormatting>
  <conditionalFormatting sqref="E11">
    <cfRule type="cellIs" dxfId="2403" priority="2367" stopIfTrue="1" operator="equal">
      <formula>"Auswärts"</formula>
    </cfRule>
    <cfRule type="cellIs" dxfId="2402" priority="2368" stopIfTrue="1" operator="equal">
      <formula>"Heim"</formula>
    </cfRule>
  </conditionalFormatting>
  <conditionalFormatting sqref="E11">
    <cfRule type="cellIs" dxfId="2401" priority="2365" stopIfTrue="1" operator="equal">
      <formula>"Auswärts"</formula>
    </cfRule>
    <cfRule type="cellIs" dxfId="2400" priority="2366" stopIfTrue="1" operator="equal">
      <formula>"Heim"</formula>
    </cfRule>
  </conditionalFormatting>
  <conditionalFormatting sqref="E11">
    <cfRule type="cellIs" dxfId="2399" priority="2363" stopIfTrue="1" operator="equal">
      <formula>"Auswärts"</formula>
    </cfRule>
    <cfRule type="cellIs" dxfId="2398" priority="2364" stopIfTrue="1" operator="equal">
      <formula>"Heim"</formula>
    </cfRule>
  </conditionalFormatting>
  <conditionalFormatting sqref="E11">
    <cfRule type="cellIs" dxfId="2397" priority="2361" stopIfTrue="1" operator="equal">
      <formula>"Auswärts"</formula>
    </cfRule>
    <cfRule type="cellIs" dxfId="2396" priority="2362" stopIfTrue="1" operator="equal">
      <formula>"Heim"</formula>
    </cfRule>
  </conditionalFormatting>
  <conditionalFormatting sqref="E11">
    <cfRule type="cellIs" dxfId="2395" priority="2407" stopIfTrue="1" operator="equal">
      <formula>"Auswärts"</formula>
    </cfRule>
    <cfRule type="cellIs" dxfId="2394" priority="2408" stopIfTrue="1" operator="equal">
      <formula>"Heim"</formula>
    </cfRule>
  </conditionalFormatting>
  <conditionalFormatting sqref="E11">
    <cfRule type="cellIs" dxfId="2393" priority="2405" stopIfTrue="1" operator="equal">
      <formula>"Auswärts"</formula>
    </cfRule>
    <cfRule type="cellIs" dxfId="2392" priority="2406" stopIfTrue="1" operator="equal">
      <formula>"Heim"</formula>
    </cfRule>
  </conditionalFormatting>
  <conditionalFormatting sqref="E11">
    <cfRule type="cellIs" dxfId="2391" priority="2403" stopIfTrue="1" operator="equal">
      <formula>"Auswärts"</formula>
    </cfRule>
    <cfRule type="cellIs" dxfId="2390" priority="2404" stopIfTrue="1" operator="equal">
      <formula>"Heim"</formula>
    </cfRule>
  </conditionalFormatting>
  <conditionalFormatting sqref="E11">
    <cfRule type="cellIs" dxfId="2389" priority="2401" stopIfTrue="1" operator="equal">
      <formula>"Auswärts"</formula>
    </cfRule>
    <cfRule type="cellIs" dxfId="2388" priority="2402" stopIfTrue="1" operator="equal">
      <formula>"Heim"</formula>
    </cfRule>
  </conditionalFormatting>
  <conditionalFormatting sqref="E11">
    <cfRule type="cellIs" dxfId="2387" priority="2399" stopIfTrue="1" operator="equal">
      <formula>"Auswärts"</formula>
    </cfRule>
    <cfRule type="cellIs" dxfId="2386" priority="2400" stopIfTrue="1" operator="equal">
      <formula>"Heim"</formula>
    </cfRule>
  </conditionalFormatting>
  <conditionalFormatting sqref="E11">
    <cfRule type="cellIs" dxfId="2385" priority="2397" stopIfTrue="1" operator="equal">
      <formula>"Auswärts"</formula>
    </cfRule>
    <cfRule type="cellIs" dxfId="2384" priority="2398" stopIfTrue="1" operator="equal">
      <formula>"Heim"</formula>
    </cfRule>
  </conditionalFormatting>
  <conditionalFormatting sqref="E11">
    <cfRule type="cellIs" dxfId="2383" priority="2395" stopIfTrue="1" operator="equal">
      <formula>"Auswärts"</formula>
    </cfRule>
    <cfRule type="cellIs" dxfId="2382" priority="2396" stopIfTrue="1" operator="equal">
      <formula>"Heim"</formula>
    </cfRule>
  </conditionalFormatting>
  <conditionalFormatting sqref="E11">
    <cfRule type="cellIs" dxfId="2381" priority="2393" stopIfTrue="1" operator="equal">
      <formula>"Auswärts"</formula>
    </cfRule>
    <cfRule type="cellIs" dxfId="2380" priority="2394" stopIfTrue="1" operator="equal">
      <formula>"Heim"</formula>
    </cfRule>
  </conditionalFormatting>
  <conditionalFormatting sqref="E11">
    <cfRule type="cellIs" dxfId="2379" priority="2391" stopIfTrue="1" operator="equal">
      <formula>"Auswärts"</formula>
    </cfRule>
    <cfRule type="cellIs" dxfId="2378" priority="2392" stopIfTrue="1" operator="equal">
      <formula>"Heim"</formula>
    </cfRule>
  </conditionalFormatting>
  <conditionalFormatting sqref="E11">
    <cfRule type="cellIs" dxfId="2377" priority="2389" stopIfTrue="1" operator="equal">
      <formula>"Auswärts"</formula>
    </cfRule>
    <cfRule type="cellIs" dxfId="2376" priority="2390" stopIfTrue="1" operator="equal">
      <formula>"Heim"</formula>
    </cfRule>
  </conditionalFormatting>
  <conditionalFormatting sqref="E11">
    <cfRule type="cellIs" dxfId="2375" priority="2387" stopIfTrue="1" operator="equal">
      <formula>"Auswärts"</formula>
    </cfRule>
    <cfRule type="cellIs" dxfId="2374" priority="2388" stopIfTrue="1" operator="equal">
      <formula>"Heim"</formula>
    </cfRule>
  </conditionalFormatting>
  <conditionalFormatting sqref="E11">
    <cfRule type="cellIs" dxfId="2373" priority="2385" stopIfTrue="1" operator="equal">
      <formula>"Auswärts"</formula>
    </cfRule>
    <cfRule type="cellIs" dxfId="2372" priority="2386" stopIfTrue="1" operator="equal">
      <formula>"Heim"</formula>
    </cfRule>
  </conditionalFormatting>
  <conditionalFormatting sqref="E11">
    <cfRule type="cellIs" dxfId="2371" priority="2383" stopIfTrue="1" operator="equal">
      <formula>"Auswärts"</formula>
    </cfRule>
    <cfRule type="cellIs" dxfId="2370" priority="2384" stopIfTrue="1" operator="equal">
      <formula>"Heim"</formula>
    </cfRule>
  </conditionalFormatting>
  <conditionalFormatting sqref="E11">
    <cfRule type="cellIs" dxfId="2369" priority="2381" stopIfTrue="1" operator="equal">
      <formula>"Auswärts"</formula>
    </cfRule>
    <cfRule type="cellIs" dxfId="2368" priority="2382" stopIfTrue="1" operator="equal">
      <formula>"Heim"</formula>
    </cfRule>
  </conditionalFormatting>
  <conditionalFormatting sqref="E11">
    <cfRule type="cellIs" dxfId="2367" priority="2379" stopIfTrue="1" operator="equal">
      <formula>"Auswärts"</formula>
    </cfRule>
    <cfRule type="cellIs" dxfId="2366" priority="2380" stopIfTrue="1" operator="equal">
      <formula>"Heim"</formula>
    </cfRule>
  </conditionalFormatting>
  <conditionalFormatting sqref="E11">
    <cfRule type="cellIs" dxfId="2365" priority="2377" stopIfTrue="1" operator="equal">
      <formula>"Auswärts"</formula>
    </cfRule>
    <cfRule type="cellIs" dxfId="2364" priority="2378" stopIfTrue="1" operator="equal">
      <formula>"Heim"</formula>
    </cfRule>
  </conditionalFormatting>
  <conditionalFormatting sqref="E11">
    <cfRule type="cellIs" dxfId="2363" priority="2375" stopIfTrue="1" operator="equal">
      <formula>"Auswärts"</formula>
    </cfRule>
    <cfRule type="cellIs" dxfId="2362" priority="2376" stopIfTrue="1" operator="equal">
      <formula>"Heim"</formula>
    </cfRule>
  </conditionalFormatting>
  <conditionalFormatting sqref="E11">
    <cfRule type="cellIs" dxfId="2361" priority="2373" stopIfTrue="1" operator="equal">
      <formula>"Auswärts"</formula>
    </cfRule>
    <cfRule type="cellIs" dxfId="2360" priority="2374" stopIfTrue="1" operator="equal">
      <formula>"Heim"</formula>
    </cfRule>
  </conditionalFormatting>
  <conditionalFormatting sqref="E11">
    <cfRule type="cellIs" dxfId="2359" priority="2371" stopIfTrue="1" operator="equal">
      <formula>"Auswärts"</formula>
    </cfRule>
    <cfRule type="cellIs" dxfId="2358" priority="2372" stopIfTrue="1" operator="equal">
      <formula>"Heim"</formula>
    </cfRule>
  </conditionalFormatting>
  <conditionalFormatting sqref="E11">
    <cfRule type="cellIs" dxfId="2357" priority="2369" stopIfTrue="1" operator="equal">
      <formula>"Auswärts"</formula>
    </cfRule>
    <cfRule type="cellIs" dxfId="2356" priority="2370" stopIfTrue="1" operator="equal">
      <formula>"Heim"</formula>
    </cfRule>
  </conditionalFormatting>
  <conditionalFormatting sqref="C11">
    <cfRule type="cellIs" dxfId="2355" priority="2319" stopIfTrue="1" operator="equal">
      <formula>"Auswärts"</formula>
    </cfRule>
    <cfRule type="cellIs" dxfId="2354" priority="2320" stopIfTrue="1" operator="equal">
      <formula>"Heim"</formula>
    </cfRule>
  </conditionalFormatting>
  <conditionalFormatting sqref="C11">
    <cfRule type="cellIs" dxfId="2353" priority="2317" stopIfTrue="1" operator="equal">
      <formula>"Auswärts"</formula>
    </cfRule>
    <cfRule type="cellIs" dxfId="2352" priority="2318" stopIfTrue="1" operator="equal">
      <formula>"Heim"</formula>
    </cfRule>
  </conditionalFormatting>
  <conditionalFormatting sqref="C11">
    <cfRule type="cellIs" dxfId="2351" priority="2303" stopIfTrue="1" operator="equal">
      <formula>"Auswärts"</formula>
    </cfRule>
    <cfRule type="cellIs" dxfId="2350" priority="2304" stopIfTrue="1" operator="equal">
      <formula>"Heim"</formula>
    </cfRule>
  </conditionalFormatting>
  <conditionalFormatting sqref="C11">
    <cfRule type="cellIs" dxfId="2349" priority="2301" stopIfTrue="1" operator="equal">
      <formula>"Auswärts"</formula>
    </cfRule>
    <cfRule type="cellIs" dxfId="2348" priority="2302" stopIfTrue="1" operator="equal">
      <formula>"Heim"</formula>
    </cfRule>
  </conditionalFormatting>
  <conditionalFormatting sqref="C11">
    <cfRule type="cellIs" dxfId="2347" priority="2255" stopIfTrue="1" operator="equal">
      <formula>"Auswärts"</formula>
    </cfRule>
    <cfRule type="cellIs" dxfId="2346" priority="2256" stopIfTrue="1" operator="equal">
      <formula>"Heim"</formula>
    </cfRule>
  </conditionalFormatting>
  <conditionalFormatting sqref="C11">
    <cfRule type="cellIs" dxfId="2345" priority="2253" stopIfTrue="1" operator="equal">
      <formula>"Auswärts"</formula>
    </cfRule>
    <cfRule type="cellIs" dxfId="2344" priority="2254" stopIfTrue="1" operator="equal">
      <formula>"Heim"</formula>
    </cfRule>
  </conditionalFormatting>
  <conditionalFormatting sqref="C11">
    <cfRule type="cellIs" dxfId="2343" priority="2351" stopIfTrue="1" operator="equal">
      <formula>"Auswärts"</formula>
    </cfRule>
    <cfRule type="cellIs" dxfId="2342" priority="2352" stopIfTrue="1" operator="equal">
      <formula>"Heim"</formula>
    </cfRule>
  </conditionalFormatting>
  <conditionalFormatting sqref="C11">
    <cfRule type="cellIs" dxfId="2341" priority="2349" stopIfTrue="1" operator="equal">
      <formula>"Auswärts"</formula>
    </cfRule>
    <cfRule type="cellIs" dxfId="2340" priority="2350" stopIfTrue="1" operator="equal">
      <formula>"Heim"</formula>
    </cfRule>
  </conditionalFormatting>
  <conditionalFormatting sqref="C11">
    <cfRule type="cellIs" dxfId="2339" priority="2267" stopIfTrue="1" operator="equal">
      <formula>"Auswärts"</formula>
    </cfRule>
    <cfRule type="cellIs" dxfId="2338" priority="2268" stopIfTrue="1" operator="equal">
      <formula>"Heim"</formula>
    </cfRule>
  </conditionalFormatting>
  <conditionalFormatting sqref="C11">
    <cfRule type="cellIs" dxfId="2337" priority="2265" stopIfTrue="1" operator="equal">
      <formula>"Auswärts"</formula>
    </cfRule>
    <cfRule type="cellIs" dxfId="2336" priority="2266" stopIfTrue="1" operator="equal">
      <formula>"Heim"</formula>
    </cfRule>
  </conditionalFormatting>
  <conditionalFormatting sqref="C11">
    <cfRule type="cellIs" dxfId="2335" priority="2343" stopIfTrue="1" operator="equal">
      <formula>"Auswärts"</formula>
    </cfRule>
    <cfRule type="cellIs" dxfId="2334" priority="2344" stopIfTrue="1" operator="equal">
      <formula>"Heim"</formula>
    </cfRule>
  </conditionalFormatting>
  <conditionalFormatting sqref="C11">
    <cfRule type="cellIs" dxfId="2333" priority="2341" stopIfTrue="1" operator="equal">
      <formula>"Auswärts"</formula>
    </cfRule>
    <cfRule type="cellIs" dxfId="2332" priority="2342" stopIfTrue="1" operator="equal">
      <formula>"Heim"</formula>
    </cfRule>
  </conditionalFormatting>
  <conditionalFormatting sqref="C11">
    <cfRule type="cellIs" dxfId="2331" priority="2339" stopIfTrue="1" operator="equal">
      <formula>"Auswärts"</formula>
    </cfRule>
    <cfRule type="cellIs" dxfId="2330" priority="2340" stopIfTrue="1" operator="equal">
      <formula>"Heim"</formula>
    </cfRule>
  </conditionalFormatting>
  <conditionalFormatting sqref="C11">
    <cfRule type="cellIs" dxfId="2329" priority="2337" stopIfTrue="1" operator="equal">
      <formula>"Auswärts"</formula>
    </cfRule>
    <cfRule type="cellIs" dxfId="2328" priority="2338" stopIfTrue="1" operator="equal">
      <formula>"Heim"</formula>
    </cfRule>
  </conditionalFormatting>
  <conditionalFormatting sqref="C11">
    <cfRule type="cellIs" dxfId="2327" priority="2335" stopIfTrue="1" operator="equal">
      <formula>"Auswärts"</formula>
    </cfRule>
    <cfRule type="cellIs" dxfId="2326" priority="2336" stopIfTrue="1" operator="equal">
      <formula>"Heim"</formula>
    </cfRule>
  </conditionalFormatting>
  <conditionalFormatting sqref="C11">
    <cfRule type="cellIs" dxfId="2325" priority="2333" stopIfTrue="1" operator="equal">
      <formula>"Auswärts"</formula>
    </cfRule>
    <cfRule type="cellIs" dxfId="2324" priority="2334" stopIfTrue="1" operator="equal">
      <formula>"Heim"</formula>
    </cfRule>
  </conditionalFormatting>
  <conditionalFormatting sqref="C11">
    <cfRule type="cellIs" dxfId="2323" priority="2331" stopIfTrue="1" operator="equal">
      <formula>"Auswärts"</formula>
    </cfRule>
    <cfRule type="cellIs" dxfId="2322" priority="2332" stopIfTrue="1" operator="equal">
      <formula>"Heim"</formula>
    </cfRule>
  </conditionalFormatting>
  <conditionalFormatting sqref="C11">
    <cfRule type="cellIs" dxfId="2321" priority="2329" stopIfTrue="1" operator="equal">
      <formula>"Auswärts"</formula>
    </cfRule>
    <cfRule type="cellIs" dxfId="2320" priority="2330" stopIfTrue="1" operator="equal">
      <formula>"Heim"</formula>
    </cfRule>
  </conditionalFormatting>
  <conditionalFormatting sqref="C11">
    <cfRule type="cellIs" dxfId="2319" priority="2327" stopIfTrue="1" operator="equal">
      <formula>"Auswärts"</formula>
    </cfRule>
    <cfRule type="cellIs" dxfId="2318" priority="2328" stopIfTrue="1" operator="equal">
      <formula>"Heim"</formula>
    </cfRule>
  </conditionalFormatting>
  <conditionalFormatting sqref="C11">
    <cfRule type="cellIs" dxfId="2317" priority="2325" stopIfTrue="1" operator="equal">
      <formula>"Auswärts"</formula>
    </cfRule>
    <cfRule type="cellIs" dxfId="2316" priority="2326" stopIfTrue="1" operator="equal">
      <formula>"Heim"</formula>
    </cfRule>
  </conditionalFormatting>
  <conditionalFormatting sqref="C11">
    <cfRule type="cellIs" dxfId="2315" priority="2323" stopIfTrue="1" operator="equal">
      <formula>"Auswärts"</formula>
    </cfRule>
    <cfRule type="cellIs" dxfId="2314" priority="2324" stopIfTrue="1" operator="equal">
      <formula>"Heim"</formula>
    </cfRule>
  </conditionalFormatting>
  <conditionalFormatting sqref="C11">
    <cfRule type="cellIs" dxfId="2313" priority="2321" stopIfTrue="1" operator="equal">
      <formula>"Auswärts"</formula>
    </cfRule>
    <cfRule type="cellIs" dxfId="2312" priority="2322" stopIfTrue="1" operator="equal">
      <formula>"Heim"</formula>
    </cfRule>
  </conditionalFormatting>
  <conditionalFormatting sqref="C11">
    <cfRule type="cellIs" dxfId="2311" priority="2315" stopIfTrue="1" operator="equal">
      <formula>"Auswärts"</formula>
    </cfRule>
    <cfRule type="cellIs" dxfId="2310" priority="2316" stopIfTrue="1" operator="equal">
      <formula>"Heim"</formula>
    </cfRule>
  </conditionalFormatting>
  <conditionalFormatting sqref="C11">
    <cfRule type="cellIs" dxfId="2309" priority="2313" stopIfTrue="1" operator="equal">
      <formula>"Auswärts"</formula>
    </cfRule>
    <cfRule type="cellIs" dxfId="2308" priority="2314" stopIfTrue="1" operator="equal">
      <formula>"Heim"</formula>
    </cfRule>
  </conditionalFormatting>
  <conditionalFormatting sqref="C11">
    <cfRule type="cellIs" dxfId="2307" priority="2311" stopIfTrue="1" operator="equal">
      <formula>"Auswärts"</formula>
    </cfRule>
    <cfRule type="cellIs" dxfId="2306" priority="2312" stopIfTrue="1" operator="equal">
      <formula>"Heim"</formula>
    </cfRule>
  </conditionalFormatting>
  <conditionalFormatting sqref="C11">
    <cfRule type="cellIs" dxfId="2305" priority="2309" stopIfTrue="1" operator="equal">
      <formula>"Auswärts"</formula>
    </cfRule>
    <cfRule type="cellIs" dxfId="2304" priority="2310" stopIfTrue="1" operator="equal">
      <formula>"Heim"</formula>
    </cfRule>
  </conditionalFormatting>
  <conditionalFormatting sqref="C11">
    <cfRule type="cellIs" dxfId="2303" priority="2307" stopIfTrue="1" operator="equal">
      <formula>"Auswärts"</formula>
    </cfRule>
    <cfRule type="cellIs" dxfId="2302" priority="2308" stopIfTrue="1" operator="equal">
      <formula>"Heim"</formula>
    </cfRule>
  </conditionalFormatting>
  <conditionalFormatting sqref="C11">
    <cfRule type="cellIs" dxfId="2301" priority="2305" stopIfTrue="1" operator="equal">
      <formula>"Auswärts"</formula>
    </cfRule>
    <cfRule type="cellIs" dxfId="2300" priority="2306" stopIfTrue="1" operator="equal">
      <formula>"Heim"</formula>
    </cfRule>
  </conditionalFormatting>
  <conditionalFormatting sqref="C11">
    <cfRule type="cellIs" dxfId="2299" priority="2299" stopIfTrue="1" operator="equal">
      <formula>"Auswärts"</formula>
    </cfRule>
    <cfRule type="cellIs" dxfId="2298" priority="2300" stopIfTrue="1" operator="equal">
      <formula>"Heim"</formula>
    </cfRule>
  </conditionalFormatting>
  <conditionalFormatting sqref="C11">
    <cfRule type="cellIs" dxfId="2297" priority="2297" stopIfTrue="1" operator="equal">
      <formula>"Auswärts"</formula>
    </cfRule>
    <cfRule type="cellIs" dxfId="2296" priority="2298" stopIfTrue="1" operator="equal">
      <formula>"Heim"</formula>
    </cfRule>
  </conditionalFormatting>
  <conditionalFormatting sqref="C11">
    <cfRule type="cellIs" dxfId="2295" priority="2295" stopIfTrue="1" operator="equal">
      <formula>"Auswärts"</formula>
    </cfRule>
    <cfRule type="cellIs" dxfId="2294" priority="2296" stopIfTrue="1" operator="equal">
      <formula>"Heim"</formula>
    </cfRule>
  </conditionalFormatting>
  <conditionalFormatting sqref="C11">
    <cfRule type="cellIs" dxfId="2293" priority="2293" stopIfTrue="1" operator="equal">
      <formula>"Auswärts"</formula>
    </cfRule>
    <cfRule type="cellIs" dxfId="2292" priority="2294" stopIfTrue="1" operator="equal">
      <formula>"Heim"</formula>
    </cfRule>
  </conditionalFormatting>
  <conditionalFormatting sqref="C11">
    <cfRule type="cellIs" dxfId="2291" priority="2291" stopIfTrue="1" operator="equal">
      <formula>"Auswärts"</formula>
    </cfRule>
    <cfRule type="cellIs" dxfId="2290" priority="2292" stopIfTrue="1" operator="equal">
      <formula>"Heim"</formula>
    </cfRule>
  </conditionalFormatting>
  <conditionalFormatting sqref="C11">
    <cfRule type="cellIs" dxfId="2289" priority="2289" stopIfTrue="1" operator="equal">
      <formula>"Auswärts"</formula>
    </cfRule>
    <cfRule type="cellIs" dxfId="2288" priority="2290" stopIfTrue="1" operator="equal">
      <formula>"Heim"</formula>
    </cfRule>
  </conditionalFormatting>
  <conditionalFormatting sqref="C11">
    <cfRule type="cellIs" dxfId="2287" priority="2287" stopIfTrue="1" operator="equal">
      <formula>"Auswärts"</formula>
    </cfRule>
    <cfRule type="cellIs" dxfId="2286" priority="2288" stopIfTrue="1" operator="equal">
      <formula>"Heim"</formula>
    </cfRule>
  </conditionalFormatting>
  <conditionalFormatting sqref="C11">
    <cfRule type="cellIs" dxfId="2285" priority="2285" stopIfTrue="1" operator="equal">
      <formula>"Auswärts"</formula>
    </cfRule>
    <cfRule type="cellIs" dxfId="2284" priority="2286" stopIfTrue="1" operator="equal">
      <formula>"Heim"</formula>
    </cfRule>
  </conditionalFormatting>
  <conditionalFormatting sqref="C11">
    <cfRule type="cellIs" dxfId="2283" priority="2283" stopIfTrue="1" operator="equal">
      <formula>"Auswärts"</formula>
    </cfRule>
    <cfRule type="cellIs" dxfId="2282" priority="2284" stopIfTrue="1" operator="equal">
      <formula>"Heim"</formula>
    </cfRule>
  </conditionalFormatting>
  <conditionalFormatting sqref="C11">
    <cfRule type="cellIs" dxfId="2281" priority="2281" stopIfTrue="1" operator="equal">
      <formula>"Auswärts"</formula>
    </cfRule>
    <cfRule type="cellIs" dxfId="2280" priority="2282" stopIfTrue="1" operator="equal">
      <formula>"Heim"</formula>
    </cfRule>
  </conditionalFormatting>
  <conditionalFormatting sqref="C11">
    <cfRule type="cellIs" dxfId="2279" priority="2279" stopIfTrue="1" operator="equal">
      <formula>"Auswärts"</formula>
    </cfRule>
    <cfRule type="cellIs" dxfId="2278" priority="2280" stopIfTrue="1" operator="equal">
      <formula>"Heim"</formula>
    </cfRule>
  </conditionalFormatting>
  <conditionalFormatting sqref="C11">
    <cfRule type="cellIs" dxfId="2277" priority="2277" stopIfTrue="1" operator="equal">
      <formula>"Auswärts"</formula>
    </cfRule>
    <cfRule type="cellIs" dxfId="2276" priority="2278" stopIfTrue="1" operator="equal">
      <formula>"Heim"</formula>
    </cfRule>
  </conditionalFormatting>
  <conditionalFormatting sqref="C11">
    <cfRule type="cellIs" dxfId="2275" priority="2275" stopIfTrue="1" operator="equal">
      <formula>"Auswärts"</formula>
    </cfRule>
    <cfRule type="cellIs" dxfId="2274" priority="2276" stopIfTrue="1" operator="equal">
      <formula>"Heim"</formula>
    </cfRule>
  </conditionalFormatting>
  <conditionalFormatting sqref="C11">
    <cfRule type="cellIs" dxfId="2273" priority="2273" stopIfTrue="1" operator="equal">
      <formula>"Auswärts"</formula>
    </cfRule>
    <cfRule type="cellIs" dxfId="2272" priority="2274" stopIfTrue="1" operator="equal">
      <formula>"Heim"</formula>
    </cfRule>
  </conditionalFormatting>
  <conditionalFormatting sqref="C11">
    <cfRule type="cellIs" dxfId="2271" priority="2271" stopIfTrue="1" operator="equal">
      <formula>"Auswärts"</formula>
    </cfRule>
    <cfRule type="cellIs" dxfId="2270" priority="2272" stopIfTrue="1" operator="equal">
      <formula>"Heim"</formula>
    </cfRule>
  </conditionalFormatting>
  <conditionalFormatting sqref="C11">
    <cfRule type="cellIs" dxfId="2269" priority="2269" stopIfTrue="1" operator="equal">
      <formula>"Auswärts"</formula>
    </cfRule>
    <cfRule type="cellIs" dxfId="2268" priority="2270" stopIfTrue="1" operator="equal">
      <formula>"Heim"</formula>
    </cfRule>
  </conditionalFormatting>
  <conditionalFormatting sqref="C11">
    <cfRule type="cellIs" dxfId="2267" priority="2263" stopIfTrue="1" operator="equal">
      <formula>"Auswärts"</formula>
    </cfRule>
    <cfRule type="cellIs" dxfId="2266" priority="2264" stopIfTrue="1" operator="equal">
      <formula>"Heim"</formula>
    </cfRule>
  </conditionalFormatting>
  <conditionalFormatting sqref="C11">
    <cfRule type="cellIs" dxfId="2265" priority="2261" stopIfTrue="1" operator="equal">
      <formula>"Auswärts"</formula>
    </cfRule>
    <cfRule type="cellIs" dxfId="2264" priority="2262" stopIfTrue="1" operator="equal">
      <formula>"Heim"</formula>
    </cfRule>
  </conditionalFormatting>
  <conditionalFormatting sqref="C11">
    <cfRule type="cellIs" dxfId="2263" priority="2259" stopIfTrue="1" operator="equal">
      <formula>"Auswärts"</formula>
    </cfRule>
    <cfRule type="cellIs" dxfId="2262" priority="2260" stopIfTrue="1" operator="equal">
      <formula>"Heim"</formula>
    </cfRule>
  </conditionalFormatting>
  <conditionalFormatting sqref="C11">
    <cfRule type="cellIs" dxfId="2261" priority="2257" stopIfTrue="1" operator="equal">
      <formula>"Auswärts"</formula>
    </cfRule>
    <cfRule type="cellIs" dxfId="2260" priority="2258" stopIfTrue="1" operator="equal">
      <formula>"Heim"</formula>
    </cfRule>
  </conditionalFormatting>
  <conditionalFormatting sqref="C11">
    <cfRule type="cellIs" dxfId="2259" priority="2251" stopIfTrue="1" operator="equal">
      <formula>"Auswärts"</formula>
    </cfRule>
    <cfRule type="cellIs" dxfId="2258" priority="2252" stopIfTrue="1" operator="equal">
      <formula>"Heim"</formula>
    </cfRule>
  </conditionalFormatting>
  <conditionalFormatting sqref="C11">
    <cfRule type="cellIs" dxfId="2257" priority="2249" stopIfTrue="1" operator="equal">
      <formula>"Auswärts"</formula>
    </cfRule>
    <cfRule type="cellIs" dxfId="2256" priority="2250" stopIfTrue="1" operator="equal">
      <formula>"Heim"</formula>
    </cfRule>
  </conditionalFormatting>
  <conditionalFormatting sqref="C11">
    <cfRule type="cellIs" dxfId="2255" priority="2247" stopIfTrue="1" operator="equal">
      <formula>"Auswärts"</formula>
    </cfRule>
    <cfRule type="cellIs" dxfId="2254" priority="2248" stopIfTrue="1" operator="equal">
      <formula>"Heim"</formula>
    </cfRule>
  </conditionalFormatting>
  <conditionalFormatting sqref="C11">
    <cfRule type="cellIs" dxfId="2253" priority="2245" stopIfTrue="1" operator="equal">
      <formula>"Auswärts"</formula>
    </cfRule>
    <cfRule type="cellIs" dxfId="2252" priority="2246" stopIfTrue="1" operator="equal">
      <formula>"Heim"</formula>
    </cfRule>
  </conditionalFormatting>
  <conditionalFormatting sqref="C11">
    <cfRule type="cellIs" dxfId="2251" priority="2243" stopIfTrue="1" operator="equal">
      <formula>"Auswärts"</formula>
    </cfRule>
    <cfRule type="cellIs" dxfId="2250" priority="2244" stopIfTrue="1" operator="equal">
      <formula>"Heim"</formula>
    </cfRule>
  </conditionalFormatting>
  <conditionalFormatting sqref="C11">
    <cfRule type="cellIs" dxfId="2249" priority="2241" stopIfTrue="1" operator="equal">
      <formula>"Auswärts"</formula>
    </cfRule>
    <cfRule type="cellIs" dxfId="2248" priority="2242" stopIfTrue="1" operator="equal">
      <formula>"Heim"</formula>
    </cfRule>
  </conditionalFormatting>
  <conditionalFormatting sqref="C11">
    <cfRule type="cellIs" dxfId="2247" priority="2355" stopIfTrue="1" operator="equal">
      <formula>"Auswärts"</formula>
    </cfRule>
    <cfRule type="cellIs" dxfId="2246" priority="2356" stopIfTrue="1" operator="equal">
      <formula>"Heim"</formula>
    </cfRule>
  </conditionalFormatting>
  <conditionalFormatting sqref="C11">
    <cfRule type="cellIs" dxfId="2245" priority="2353" stopIfTrue="1" operator="equal">
      <formula>"Auswärts"</formula>
    </cfRule>
    <cfRule type="cellIs" dxfId="2244" priority="2354" stopIfTrue="1" operator="equal">
      <formula>"Heim"</formula>
    </cfRule>
  </conditionalFormatting>
  <conditionalFormatting sqref="C11">
    <cfRule type="cellIs" dxfId="2243" priority="2347" stopIfTrue="1" operator="equal">
      <formula>"Auswärts"</formula>
    </cfRule>
    <cfRule type="cellIs" dxfId="2242" priority="2348" stopIfTrue="1" operator="equal">
      <formula>"Heim"</formula>
    </cfRule>
  </conditionalFormatting>
  <conditionalFormatting sqref="C11">
    <cfRule type="cellIs" dxfId="2241" priority="2345" stopIfTrue="1" operator="equal">
      <formula>"Auswärts"</formula>
    </cfRule>
    <cfRule type="cellIs" dxfId="2240" priority="2346" stopIfTrue="1" operator="equal">
      <formula>"Heim"</formula>
    </cfRule>
  </conditionalFormatting>
  <conditionalFormatting sqref="E13">
    <cfRule type="cellIs" dxfId="2239" priority="2135" stopIfTrue="1" operator="equal">
      <formula>"Auswärts"</formula>
    </cfRule>
    <cfRule type="cellIs" dxfId="2238" priority="2136" stopIfTrue="1" operator="equal">
      <formula>"Heim"</formula>
    </cfRule>
  </conditionalFormatting>
  <conditionalFormatting sqref="E13">
    <cfRule type="cellIs" dxfId="2237" priority="2133" stopIfTrue="1" operator="equal">
      <formula>"Auswärts"</formula>
    </cfRule>
    <cfRule type="cellIs" dxfId="2236" priority="2134" stopIfTrue="1" operator="equal">
      <formula>"Heim"</formula>
    </cfRule>
  </conditionalFormatting>
  <conditionalFormatting sqref="F13">
    <cfRule type="cellIs" dxfId="2235" priority="2239" stopIfTrue="1" operator="equal">
      <formula>"Auswärts"</formula>
    </cfRule>
    <cfRule type="cellIs" dxfId="2234" priority="2240" stopIfTrue="1" operator="equal">
      <formula>"Heim"</formula>
    </cfRule>
  </conditionalFormatting>
  <conditionalFormatting sqref="F13">
    <cfRule type="cellIs" dxfId="2233" priority="2237" stopIfTrue="1" operator="equal">
      <formula>"Auswärts"</formula>
    </cfRule>
    <cfRule type="cellIs" dxfId="2232" priority="2238" stopIfTrue="1" operator="equal">
      <formula>"Heim"</formula>
    </cfRule>
  </conditionalFormatting>
  <conditionalFormatting sqref="D13">
    <cfRule type="cellIs" dxfId="2231" priority="2235" stopIfTrue="1" operator="equal">
      <formula>"Auswärts"</formula>
    </cfRule>
    <cfRule type="cellIs" dxfId="2230" priority="2236" stopIfTrue="1" operator="equal">
      <formula>"Heim"</formula>
    </cfRule>
  </conditionalFormatting>
  <conditionalFormatting sqref="D13">
    <cfRule type="cellIs" dxfId="2229" priority="2233" stopIfTrue="1" operator="equal">
      <formula>"Auswärts"</formula>
    </cfRule>
    <cfRule type="cellIs" dxfId="2228" priority="2234" stopIfTrue="1" operator="equal">
      <formula>"Heim"</formula>
    </cfRule>
  </conditionalFormatting>
  <conditionalFormatting sqref="D13">
    <cfRule type="cellIs" dxfId="2227" priority="2231" stopIfTrue="1" operator="equal">
      <formula>"Auswärts"</formula>
    </cfRule>
    <cfRule type="cellIs" dxfId="2226" priority="2232" stopIfTrue="1" operator="equal">
      <formula>"Heim"</formula>
    </cfRule>
  </conditionalFormatting>
  <conditionalFormatting sqref="D13">
    <cfRule type="cellIs" dxfId="2225" priority="2229" stopIfTrue="1" operator="equal">
      <formula>"Auswärts"</formula>
    </cfRule>
    <cfRule type="cellIs" dxfId="2224" priority="2230" stopIfTrue="1" operator="equal">
      <formula>"Heim"</formula>
    </cfRule>
  </conditionalFormatting>
  <conditionalFormatting sqref="D13">
    <cfRule type="cellIs" dxfId="2223" priority="2227" stopIfTrue="1" operator="equal">
      <formula>"Auswärts"</formula>
    </cfRule>
    <cfRule type="cellIs" dxfId="2222" priority="2228" stopIfTrue="1" operator="equal">
      <formula>"Heim"</formula>
    </cfRule>
  </conditionalFormatting>
  <conditionalFormatting sqref="D13">
    <cfRule type="cellIs" dxfId="2221" priority="2225" stopIfTrue="1" operator="equal">
      <formula>"Auswärts"</formula>
    </cfRule>
    <cfRule type="cellIs" dxfId="2220" priority="2226" stopIfTrue="1" operator="equal">
      <formula>"Heim"</formula>
    </cfRule>
  </conditionalFormatting>
  <conditionalFormatting sqref="D13">
    <cfRule type="cellIs" dxfId="2219" priority="2223" stopIfTrue="1" operator="equal">
      <formula>"Auswärts"</formula>
    </cfRule>
    <cfRule type="cellIs" dxfId="2218" priority="2224" stopIfTrue="1" operator="equal">
      <formula>"Heim"</formula>
    </cfRule>
  </conditionalFormatting>
  <conditionalFormatting sqref="D13">
    <cfRule type="cellIs" dxfId="2217" priority="2221" stopIfTrue="1" operator="equal">
      <formula>"Auswärts"</formula>
    </cfRule>
    <cfRule type="cellIs" dxfId="2216" priority="2222" stopIfTrue="1" operator="equal">
      <formula>"Heim"</formula>
    </cfRule>
  </conditionalFormatting>
  <conditionalFormatting sqref="D13">
    <cfRule type="cellIs" dxfId="2215" priority="2219" stopIfTrue="1" operator="equal">
      <formula>"Auswärts"</formula>
    </cfRule>
    <cfRule type="cellIs" dxfId="2214" priority="2220" stopIfTrue="1" operator="equal">
      <formula>"Heim"</formula>
    </cfRule>
  </conditionalFormatting>
  <conditionalFormatting sqref="D13">
    <cfRule type="cellIs" dxfId="2213" priority="2217" stopIfTrue="1" operator="equal">
      <formula>"Auswärts"</formula>
    </cfRule>
    <cfRule type="cellIs" dxfId="2212" priority="2218" stopIfTrue="1" operator="equal">
      <formula>"Heim"</formula>
    </cfRule>
  </conditionalFormatting>
  <conditionalFormatting sqref="D13">
    <cfRule type="cellIs" dxfId="2211" priority="2215" stopIfTrue="1" operator="equal">
      <formula>"Auswärts"</formula>
    </cfRule>
    <cfRule type="cellIs" dxfId="2210" priority="2216" stopIfTrue="1" operator="equal">
      <formula>"Heim"</formula>
    </cfRule>
  </conditionalFormatting>
  <conditionalFormatting sqref="D13">
    <cfRule type="cellIs" dxfId="2209" priority="2213" stopIfTrue="1" operator="equal">
      <formula>"Auswärts"</formula>
    </cfRule>
    <cfRule type="cellIs" dxfId="2208" priority="2214" stopIfTrue="1" operator="equal">
      <formula>"Heim"</formula>
    </cfRule>
  </conditionalFormatting>
  <conditionalFormatting sqref="D13">
    <cfRule type="cellIs" dxfId="2207" priority="2211" stopIfTrue="1" operator="equal">
      <formula>"Auswärts"</formula>
    </cfRule>
    <cfRule type="cellIs" dxfId="2206" priority="2212" stopIfTrue="1" operator="equal">
      <formula>"Heim"</formula>
    </cfRule>
  </conditionalFormatting>
  <conditionalFormatting sqref="D13">
    <cfRule type="cellIs" dxfId="2205" priority="2209" stopIfTrue="1" operator="equal">
      <formula>"Auswärts"</formula>
    </cfRule>
    <cfRule type="cellIs" dxfId="2204" priority="2210" stopIfTrue="1" operator="equal">
      <formula>"Heim"</formula>
    </cfRule>
  </conditionalFormatting>
  <conditionalFormatting sqref="D13">
    <cfRule type="cellIs" dxfId="2203" priority="2207" stopIfTrue="1" operator="equal">
      <formula>"Auswärts"</formula>
    </cfRule>
    <cfRule type="cellIs" dxfId="2202" priority="2208" stopIfTrue="1" operator="equal">
      <formula>"Heim"</formula>
    </cfRule>
  </conditionalFormatting>
  <conditionalFormatting sqref="D13">
    <cfRule type="cellIs" dxfId="2201" priority="2205" stopIfTrue="1" operator="equal">
      <formula>"Auswärts"</formula>
    </cfRule>
    <cfRule type="cellIs" dxfId="2200" priority="2206" stopIfTrue="1" operator="equal">
      <formula>"Heim"</formula>
    </cfRule>
  </conditionalFormatting>
  <conditionalFormatting sqref="D13">
    <cfRule type="cellIs" dxfId="2199" priority="2203" stopIfTrue="1" operator="equal">
      <formula>"Auswärts"</formula>
    </cfRule>
    <cfRule type="cellIs" dxfId="2198" priority="2204" stopIfTrue="1" operator="equal">
      <formula>"Heim"</formula>
    </cfRule>
  </conditionalFormatting>
  <conditionalFormatting sqref="D13">
    <cfRule type="cellIs" dxfId="2197" priority="2201" stopIfTrue="1" operator="equal">
      <formula>"Auswärts"</formula>
    </cfRule>
    <cfRule type="cellIs" dxfId="2196" priority="2202" stopIfTrue="1" operator="equal">
      <formula>"Heim"</formula>
    </cfRule>
  </conditionalFormatting>
  <conditionalFormatting sqref="D13">
    <cfRule type="cellIs" dxfId="2195" priority="2199" stopIfTrue="1" operator="equal">
      <formula>"Auswärts"</formula>
    </cfRule>
    <cfRule type="cellIs" dxfId="2194" priority="2200" stopIfTrue="1" operator="equal">
      <formula>"Heim"</formula>
    </cfRule>
  </conditionalFormatting>
  <conditionalFormatting sqref="D13">
    <cfRule type="cellIs" dxfId="2193" priority="2197" stopIfTrue="1" operator="equal">
      <formula>"Auswärts"</formula>
    </cfRule>
    <cfRule type="cellIs" dxfId="2192" priority="2198" stopIfTrue="1" operator="equal">
      <formula>"Heim"</formula>
    </cfRule>
  </conditionalFormatting>
  <conditionalFormatting sqref="D13">
    <cfRule type="cellIs" dxfId="2191" priority="2195" stopIfTrue="1" operator="equal">
      <formula>"Auswärts"</formula>
    </cfRule>
    <cfRule type="cellIs" dxfId="2190" priority="2196" stopIfTrue="1" operator="equal">
      <formula>"Heim"</formula>
    </cfRule>
  </conditionalFormatting>
  <conditionalFormatting sqref="D13">
    <cfRule type="cellIs" dxfId="2189" priority="2193" stopIfTrue="1" operator="equal">
      <formula>"Auswärts"</formula>
    </cfRule>
    <cfRule type="cellIs" dxfId="2188" priority="2194" stopIfTrue="1" operator="equal">
      <formula>"Heim"</formula>
    </cfRule>
  </conditionalFormatting>
  <conditionalFormatting sqref="D13">
    <cfRule type="cellIs" dxfId="2187" priority="2191" stopIfTrue="1" operator="equal">
      <formula>"Auswärts"</formula>
    </cfRule>
    <cfRule type="cellIs" dxfId="2186" priority="2192" stopIfTrue="1" operator="equal">
      <formula>"Heim"</formula>
    </cfRule>
  </conditionalFormatting>
  <conditionalFormatting sqref="D13">
    <cfRule type="cellIs" dxfId="2185" priority="2189" stopIfTrue="1" operator="equal">
      <formula>"Auswärts"</formula>
    </cfRule>
    <cfRule type="cellIs" dxfId="2184" priority="2190" stopIfTrue="1" operator="equal">
      <formula>"Heim"</formula>
    </cfRule>
  </conditionalFormatting>
  <conditionalFormatting sqref="D13">
    <cfRule type="cellIs" dxfId="2183" priority="2187" stopIfTrue="1" operator="equal">
      <formula>"Auswärts"</formula>
    </cfRule>
    <cfRule type="cellIs" dxfId="2182" priority="2188" stopIfTrue="1" operator="equal">
      <formula>"Heim"</formula>
    </cfRule>
  </conditionalFormatting>
  <conditionalFormatting sqref="D13">
    <cfRule type="cellIs" dxfId="2181" priority="2185" stopIfTrue="1" operator="equal">
      <formula>"Auswärts"</formula>
    </cfRule>
    <cfRule type="cellIs" dxfId="2180" priority="2186" stopIfTrue="1" operator="equal">
      <formula>"Heim"</formula>
    </cfRule>
  </conditionalFormatting>
  <conditionalFormatting sqref="E13">
    <cfRule type="cellIs" dxfId="2179" priority="2143" stopIfTrue="1" operator="equal">
      <formula>"Auswärts"</formula>
    </cfRule>
    <cfRule type="cellIs" dxfId="2178" priority="2144" stopIfTrue="1" operator="equal">
      <formula>"Heim"</formula>
    </cfRule>
  </conditionalFormatting>
  <conditionalFormatting sqref="E13">
    <cfRule type="cellIs" dxfId="2177" priority="2141" stopIfTrue="1" operator="equal">
      <formula>"Auswärts"</formula>
    </cfRule>
    <cfRule type="cellIs" dxfId="2176" priority="2142" stopIfTrue="1" operator="equal">
      <formula>"Heim"</formula>
    </cfRule>
  </conditionalFormatting>
  <conditionalFormatting sqref="E13">
    <cfRule type="cellIs" dxfId="2175" priority="2139" stopIfTrue="1" operator="equal">
      <formula>"Auswärts"</formula>
    </cfRule>
    <cfRule type="cellIs" dxfId="2174" priority="2140" stopIfTrue="1" operator="equal">
      <formula>"Heim"</formula>
    </cfRule>
  </conditionalFormatting>
  <conditionalFormatting sqref="E13">
    <cfRule type="cellIs" dxfId="2173" priority="2137" stopIfTrue="1" operator="equal">
      <formula>"Auswärts"</formula>
    </cfRule>
    <cfRule type="cellIs" dxfId="2172" priority="2138" stopIfTrue="1" operator="equal">
      <formula>"Heim"</formula>
    </cfRule>
  </conditionalFormatting>
  <conditionalFormatting sqref="E13">
    <cfRule type="cellIs" dxfId="2171" priority="2183" stopIfTrue="1" operator="equal">
      <formula>"Auswärts"</formula>
    </cfRule>
    <cfRule type="cellIs" dxfId="2170" priority="2184" stopIfTrue="1" operator="equal">
      <formula>"Heim"</formula>
    </cfRule>
  </conditionalFormatting>
  <conditionalFormatting sqref="E13">
    <cfRule type="cellIs" dxfId="2169" priority="2181" stopIfTrue="1" operator="equal">
      <formula>"Auswärts"</formula>
    </cfRule>
    <cfRule type="cellIs" dxfId="2168" priority="2182" stopIfTrue="1" operator="equal">
      <formula>"Heim"</formula>
    </cfRule>
  </conditionalFormatting>
  <conditionalFormatting sqref="E13">
    <cfRule type="cellIs" dxfId="2167" priority="2179" stopIfTrue="1" operator="equal">
      <formula>"Auswärts"</formula>
    </cfRule>
    <cfRule type="cellIs" dxfId="2166" priority="2180" stopIfTrue="1" operator="equal">
      <formula>"Heim"</formula>
    </cfRule>
  </conditionalFormatting>
  <conditionalFormatting sqref="E13">
    <cfRule type="cellIs" dxfId="2165" priority="2177" stopIfTrue="1" operator="equal">
      <formula>"Auswärts"</formula>
    </cfRule>
    <cfRule type="cellIs" dxfId="2164" priority="2178" stopIfTrue="1" operator="equal">
      <formula>"Heim"</formula>
    </cfRule>
  </conditionalFormatting>
  <conditionalFormatting sqref="E13">
    <cfRule type="cellIs" dxfId="2163" priority="2175" stopIfTrue="1" operator="equal">
      <formula>"Auswärts"</formula>
    </cfRule>
    <cfRule type="cellIs" dxfId="2162" priority="2176" stopIfTrue="1" operator="equal">
      <formula>"Heim"</formula>
    </cfRule>
  </conditionalFormatting>
  <conditionalFormatting sqref="E13">
    <cfRule type="cellIs" dxfId="2161" priority="2173" stopIfTrue="1" operator="equal">
      <formula>"Auswärts"</formula>
    </cfRule>
    <cfRule type="cellIs" dxfId="2160" priority="2174" stopIfTrue="1" operator="equal">
      <formula>"Heim"</formula>
    </cfRule>
  </conditionalFormatting>
  <conditionalFormatting sqref="E13">
    <cfRule type="cellIs" dxfId="2159" priority="2171" stopIfTrue="1" operator="equal">
      <formula>"Auswärts"</formula>
    </cfRule>
    <cfRule type="cellIs" dxfId="2158" priority="2172" stopIfTrue="1" operator="equal">
      <formula>"Heim"</formula>
    </cfRule>
  </conditionalFormatting>
  <conditionalFormatting sqref="E13">
    <cfRule type="cellIs" dxfId="2157" priority="2169" stopIfTrue="1" operator="equal">
      <formula>"Auswärts"</formula>
    </cfRule>
    <cfRule type="cellIs" dxfId="2156" priority="2170" stopIfTrue="1" operator="equal">
      <formula>"Heim"</formula>
    </cfRule>
  </conditionalFormatting>
  <conditionalFormatting sqref="E13">
    <cfRule type="cellIs" dxfId="2155" priority="2167" stopIfTrue="1" operator="equal">
      <formula>"Auswärts"</formula>
    </cfRule>
    <cfRule type="cellIs" dxfId="2154" priority="2168" stopIfTrue="1" operator="equal">
      <formula>"Heim"</formula>
    </cfRule>
  </conditionalFormatting>
  <conditionalFormatting sqref="E13">
    <cfRule type="cellIs" dxfId="2153" priority="2165" stopIfTrue="1" operator="equal">
      <formula>"Auswärts"</formula>
    </cfRule>
    <cfRule type="cellIs" dxfId="2152" priority="2166" stopIfTrue="1" operator="equal">
      <formula>"Heim"</formula>
    </cfRule>
  </conditionalFormatting>
  <conditionalFormatting sqref="E13">
    <cfRule type="cellIs" dxfId="2151" priority="2163" stopIfTrue="1" operator="equal">
      <formula>"Auswärts"</formula>
    </cfRule>
    <cfRule type="cellIs" dxfId="2150" priority="2164" stopIfTrue="1" operator="equal">
      <formula>"Heim"</formula>
    </cfRule>
  </conditionalFormatting>
  <conditionalFormatting sqref="E13">
    <cfRule type="cellIs" dxfId="2149" priority="2161" stopIfTrue="1" operator="equal">
      <formula>"Auswärts"</formula>
    </cfRule>
    <cfRule type="cellIs" dxfId="2148" priority="2162" stopIfTrue="1" operator="equal">
      <formula>"Heim"</formula>
    </cfRule>
  </conditionalFormatting>
  <conditionalFormatting sqref="E13">
    <cfRule type="cellIs" dxfId="2147" priority="2159" stopIfTrue="1" operator="equal">
      <formula>"Auswärts"</formula>
    </cfRule>
    <cfRule type="cellIs" dxfId="2146" priority="2160" stopIfTrue="1" operator="equal">
      <formula>"Heim"</formula>
    </cfRule>
  </conditionalFormatting>
  <conditionalFormatting sqref="E13">
    <cfRule type="cellIs" dxfId="2145" priority="2157" stopIfTrue="1" operator="equal">
      <formula>"Auswärts"</formula>
    </cfRule>
    <cfRule type="cellIs" dxfId="2144" priority="2158" stopIfTrue="1" operator="equal">
      <formula>"Heim"</formula>
    </cfRule>
  </conditionalFormatting>
  <conditionalFormatting sqref="E13">
    <cfRule type="cellIs" dxfId="2143" priority="2155" stopIfTrue="1" operator="equal">
      <formula>"Auswärts"</formula>
    </cfRule>
    <cfRule type="cellIs" dxfId="2142" priority="2156" stopIfTrue="1" operator="equal">
      <formula>"Heim"</formula>
    </cfRule>
  </conditionalFormatting>
  <conditionalFormatting sqref="E13">
    <cfRule type="cellIs" dxfId="2141" priority="2153" stopIfTrue="1" operator="equal">
      <formula>"Auswärts"</formula>
    </cfRule>
    <cfRule type="cellIs" dxfId="2140" priority="2154" stopIfTrue="1" operator="equal">
      <formula>"Heim"</formula>
    </cfRule>
  </conditionalFormatting>
  <conditionalFormatting sqref="E13">
    <cfRule type="cellIs" dxfId="2139" priority="2151" stopIfTrue="1" operator="equal">
      <formula>"Auswärts"</formula>
    </cfRule>
    <cfRule type="cellIs" dxfId="2138" priority="2152" stopIfTrue="1" operator="equal">
      <formula>"Heim"</formula>
    </cfRule>
  </conditionalFormatting>
  <conditionalFormatting sqref="E13">
    <cfRule type="cellIs" dxfId="2137" priority="2149" stopIfTrue="1" operator="equal">
      <formula>"Auswärts"</formula>
    </cfRule>
    <cfRule type="cellIs" dxfId="2136" priority="2150" stopIfTrue="1" operator="equal">
      <formula>"Heim"</formula>
    </cfRule>
  </conditionalFormatting>
  <conditionalFormatting sqref="E13">
    <cfRule type="cellIs" dxfId="2135" priority="2147" stopIfTrue="1" operator="equal">
      <formula>"Auswärts"</formula>
    </cfRule>
    <cfRule type="cellIs" dxfId="2134" priority="2148" stopIfTrue="1" operator="equal">
      <formula>"Heim"</formula>
    </cfRule>
  </conditionalFormatting>
  <conditionalFormatting sqref="E13">
    <cfRule type="cellIs" dxfId="2133" priority="2145" stopIfTrue="1" operator="equal">
      <formula>"Auswärts"</formula>
    </cfRule>
    <cfRule type="cellIs" dxfId="2132" priority="2146" stopIfTrue="1" operator="equal">
      <formula>"Heim"</formula>
    </cfRule>
  </conditionalFormatting>
  <conditionalFormatting sqref="C13">
    <cfRule type="cellIs" dxfId="2131" priority="2095" stopIfTrue="1" operator="equal">
      <formula>"Auswärts"</formula>
    </cfRule>
    <cfRule type="cellIs" dxfId="2130" priority="2096" stopIfTrue="1" operator="equal">
      <formula>"Heim"</formula>
    </cfRule>
  </conditionalFormatting>
  <conditionalFormatting sqref="C13">
    <cfRule type="cellIs" dxfId="2129" priority="2093" stopIfTrue="1" operator="equal">
      <formula>"Auswärts"</formula>
    </cfRule>
    <cfRule type="cellIs" dxfId="2128" priority="2094" stopIfTrue="1" operator="equal">
      <formula>"Heim"</formula>
    </cfRule>
  </conditionalFormatting>
  <conditionalFormatting sqref="C13">
    <cfRule type="cellIs" dxfId="2127" priority="2079" stopIfTrue="1" operator="equal">
      <formula>"Auswärts"</formula>
    </cfRule>
    <cfRule type="cellIs" dxfId="2126" priority="2080" stopIfTrue="1" operator="equal">
      <formula>"Heim"</formula>
    </cfRule>
  </conditionalFormatting>
  <conditionalFormatting sqref="C13">
    <cfRule type="cellIs" dxfId="2125" priority="2077" stopIfTrue="1" operator="equal">
      <formula>"Auswärts"</formula>
    </cfRule>
    <cfRule type="cellIs" dxfId="2124" priority="2078" stopIfTrue="1" operator="equal">
      <formula>"Heim"</formula>
    </cfRule>
  </conditionalFormatting>
  <conditionalFormatting sqref="C13">
    <cfRule type="cellIs" dxfId="2123" priority="2031" stopIfTrue="1" operator="equal">
      <formula>"Auswärts"</formula>
    </cfRule>
    <cfRule type="cellIs" dxfId="2122" priority="2032" stopIfTrue="1" operator="equal">
      <formula>"Heim"</formula>
    </cfRule>
  </conditionalFormatting>
  <conditionalFormatting sqref="C13">
    <cfRule type="cellIs" dxfId="2121" priority="2029" stopIfTrue="1" operator="equal">
      <formula>"Auswärts"</formula>
    </cfRule>
    <cfRule type="cellIs" dxfId="2120" priority="2030" stopIfTrue="1" operator="equal">
      <formula>"Heim"</formula>
    </cfRule>
  </conditionalFormatting>
  <conditionalFormatting sqref="C13">
    <cfRule type="cellIs" dxfId="2119" priority="2127" stopIfTrue="1" operator="equal">
      <formula>"Auswärts"</formula>
    </cfRule>
    <cfRule type="cellIs" dxfId="2118" priority="2128" stopIfTrue="1" operator="equal">
      <formula>"Heim"</formula>
    </cfRule>
  </conditionalFormatting>
  <conditionalFormatting sqref="C13">
    <cfRule type="cellIs" dxfId="2117" priority="2125" stopIfTrue="1" operator="equal">
      <formula>"Auswärts"</formula>
    </cfRule>
    <cfRule type="cellIs" dxfId="2116" priority="2126" stopIfTrue="1" operator="equal">
      <formula>"Heim"</formula>
    </cfRule>
  </conditionalFormatting>
  <conditionalFormatting sqref="C13">
    <cfRule type="cellIs" dxfId="2115" priority="2043" stopIfTrue="1" operator="equal">
      <formula>"Auswärts"</formula>
    </cfRule>
    <cfRule type="cellIs" dxfId="2114" priority="2044" stopIfTrue="1" operator="equal">
      <formula>"Heim"</formula>
    </cfRule>
  </conditionalFormatting>
  <conditionalFormatting sqref="C13">
    <cfRule type="cellIs" dxfId="2113" priority="2041" stopIfTrue="1" operator="equal">
      <formula>"Auswärts"</formula>
    </cfRule>
    <cfRule type="cellIs" dxfId="2112" priority="2042" stopIfTrue="1" operator="equal">
      <formula>"Heim"</formula>
    </cfRule>
  </conditionalFormatting>
  <conditionalFormatting sqref="C13">
    <cfRule type="cellIs" dxfId="2111" priority="2119" stopIfTrue="1" operator="equal">
      <formula>"Auswärts"</formula>
    </cfRule>
    <cfRule type="cellIs" dxfId="2110" priority="2120" stopIfTrue="1" operator="equal">
      <formula>"Heim"</formula>
    </cfRule>
  </conditionalFormatting>
  <conditionalFormatting sqref="C13">
    <cfRule type="cellIs" dxfId="2109" priority="2117" stopIfTrue="1" operator="equal">
      <formula>"Auswärts"</formula>
    </cfRule>
    <cfRule type="cellIs" dxfId="2108" priority="2118" stopIfTrue="1" operator="equal">
      <formula>"Heim"</formula>
    </cfRule>
  </conditionalFormatting>
  <conditionalFormatting sqref="C13">
    <cfRule type="cellIs" dxfId="2107" priority="2115" stopIfTrue="1" operator="equal">
      <formula>"Auswärts"</formula>
    </cfRule>
    <cfRule type="cellIs" dxfId="2106" priority="2116" stopIfTrue="1" operator="equal">
      <formula>"Heim"</formula>
    </cfRule>
  </conditionalFormatting>
  <conditionalFormatting sqref="C13">
    <cfRule type="cellIs" dxfId="2105" priority="2113" stopIfTrue="1" operator="equal">
      <formula>"Auswärts"</formula>
    </cfRule>
    <cfRule type="cellIs" dxfId="2104" priority="2114" stopIfTrue="1" operator="equal">
      <formula>"Heim"</formula>
    </cfRule>
  </conditionalFormatting>
  <conditionalFormatting sqref="C13">
    <cfRule type="cellIs" dxfId="2103" priority="2111" stopIfTrue="1" operator="equal">
      <formula>"Auswärts"</formula>
    </cfRule>
    <cfRule type="cellIs" dxfId="2102" priority="2112" stopIfTrue="1" operator="equal">
      <formula>"Heim"</formula>
    </cfRule>
  </conditionalFormatting>
  <conditionalFormatting sqref="C13">
    <cfRule type="cellIs" dxfId="2101" priority="2109" stopIfTrue="1" operator="equal">
      <formula>"Auswärts"</formula>
    </cfRule>
    <cfRule type="cellIs" dxfId="2100" priority="2110" stopIfTrue="1" operator="equal">
      <formula>"Heim"</formula>
    </cfRule>
  </conditionalFormatting>
  <conditionalFormatting sqref="C13">
    <cfRule type="cellIs" dxfId="2099" priority="2107" stopIfTrue="1" operator="equal">
      <formula>"Auswärts"</formula>
    </cfRule>
    <cfRule type="cellIs" dxfId="2098" priority="2108" stopIfTrue="1" operator="equal">
      <formula>"Heim"</formula>
    </cfRule>
  </conditionalFormatting>
  <conditionalFormatting sqref="C13">
    <cfRule type="cellIs" dxfId="2097" priority="2105" stopIfTrue="1" operator="equal">
      <formula>"Auswärts"</formula>
    </cfRule>
    <cfRule type="cellIs" dxfId="2096" priority="2106" stopIfTrue="1" operator="equal">
      <formula>"Heim"</formula>
    </cfRule>
  </conditionalFormatting>
  <conditionalFormatting sqref="C13">
    <cfRule type="cellIs" dxfId="2095" priority="2103" stopIfTrue="1" operator="equal">
      <formula>"Auswärts"</formula>
    </cfRule>
    <cfRule type="cellIs" dxfId="2094" priority="2104" stopIfTrue="1" operator="equal">
      <formula>"Heim"</formula>
    </cfRule>
  </conditionalFormatting>
  <conditionalFormatting sqref="C13">
    <cfRule type="cellIs" dxfId="2093" priority="2101" stopIfTrue="1" operator="equal">
      <formula>"Auswärts"</formula>
    </cfRule>
    <cfRule type="cellIs" dxfId="2092" priority="2102" stopIfTrue="1" operator="equal">
      <formula>"Heim"</formula>
    </cfRule>
  </conditionalFormatting>
  <conditionalFormatting sqref="C13">
    <cfRule type="cellIs" dxfId="2091" priority="2099" stopIfTrue="1" operator="equal">
      <formula>"Auswärts"</formula>
    </cfRule>
    <cfRule type="cellIs" dxfId="2090" priority="2100" stopIfTrue="1" operator="equal">
      <formula>"Heim"</formula>
    </cfRule>
  </conditionalFormatting>
  <conditionalFormatting sqref="C13">
    <cfRule type="cellIs" dxfId="2089" priority="2097" stopIfTrue="1" operator="equal">
      <formula>"Auswärts"</formula>
    </cfRule>
    <cfRule type="cellIs" dxfId="2088" priority="2098" stopIfTrue="1" operator="equal">
      <formula>"Heim"</formula>
    </cfRule>
  </conditionalFormatting>
  <conditionalFormatting sqref="C13">
    <cfRule type="cellIs" dxfId="2087" priority="2091" stopIfTrue="1" operator="equal">
      <formula>"Auswärts"</formula>
    </cfRule>
    <cfRule type="cellIs" dxfId="2086" priority="2092" stopIfTrue="1" operator="equal">
      <formula>"Heim"</formula>
    </cfRule>
  </conditionalFormatting>
  <conditionalFormatting sqref="C13">
    <cfRule type="cellIs" dxfId="2085" priority="2089" stopIfTrue="1" operator="equal">
      <formula>"Auswärts"</formula>
    </cfRule>
    <cfRule type="cellIs" dxfId="2084" priority="2090" stopIfTrue="1" operator="equal">
      <formula>"Heim"</formula>
    </cfRule>
  </conditionalFormatting>
  <conditionalFormatting sqref="C13">
    <cfRule type="cellIs" dxfId="2083" priority="2087" stopIfTrue="1" operator="equal">
      <formula>"Auswärts"</formula>
    </cfRule>
    <cfRule type="cellIs" dxfId="2082" priority="2088" stopIfTrue="1" operator="equal">
      <formula>"Heim"</formula>
    </cfRule>
  </conditionalFormatting>
  <conditionalFormatting sqref="C13">
    <cfRule type="cellIs" dxfId="2081" priority="2085" stopIfTrue="1" operator="equal">
      <formula>"Auswärts"</formula>
    </cfRule>
    <cfRule type="cellIs" dxfId="2080" priority="2086" stopIfTrue="1" operator="equal">
      <formula>"Heim"</formula>
    </cfRule>
  </conditionalFormatting>
  <conditionalFormatting sqref="C13">
    <cfRule type="cellIs" dxfId="2079" priority="2083" stopIfTrue="1" operator="equal">
      <formula>"Auswärts"</formula>
    </cfRule>
    <cfRule type="cellIs" dxfId="2078" priority="2084" stopIfTrue="1" operator="equal">
      <formula>"Heim"</formula>
    </cfRule>
  </conditionalFormatting>
  <conditionalFormatting sqref="C13">
    <cfRule type="cellIs" dxfId="2077" priority="2081" stopIfTrue="1" operator="equal">
      <formula>"Auswärts"</formula>
    </cfRule>
    <cfRule type="cellIs" dxfId="2076" priority="2082" stopIfTrue="1" operator="equal">
      <formula>"Heim"</formula>
    </cfRule>
  </conditionalFormatting>
  <conditionalFormatting sqref="C13">
    <cfRule type="cellIs" dxfId="2075" priority="2075" stopIfTrue="1" operator="equal">
      <formula>"Auswärts"</formula>
    </cfRule>
    <cfRule type="cellIs" dxfId="2074" priority="2076" stopIfTrue="1" operator="equal">
      <formula>"Heim"</formula>
    </cfRule>
  </conditionalFormatting>
  <conditionalFormatting sqref="C13">
    <cfRule type="cellIs" dxfId="2073" priority="2073" stopIfTrue="1" operator="equal">
      <formula>"Auswärts"</formula>
    </cfRule>
    <cfRule type="cellIs" dxfId="2072" priority="2074" stopIfTrue="1" operator="equal">
      <formula>"Heim"</formula>
    </cfRule>
  </conditionalFormatting>
  <conditionalFormatting sqref="C13">
    <cfRule type="cellIs" dxfId="2071" priority="2071" stopIfTrue="1" operator="equal">
      <formula>"Auswärts"</formula>
    </cfRule>
    <cfRule type="cellIs" dxfId="2070" priority="2072" stopIfTrue="1" operator="equal">
      <formula>"Heim"</formula>
    </cfRule>
  </conditionalFormatting>
  <conditionalFormatting sqref="C13">
    <cfRule type="cellIs" dxfId="2069" priority="2069" stopIfTrue="1" operator="equal">
      <formula>"Auswärts"</formula>
    </cfRule>
    <cfRule type="cellIs" dxfId="2068" priority="2070" stopIfTrue="1" operator="equal">
      <formula>"Heim"</formula>
    </cfRule>
  </conditionalFormatting>
  <conditionalFormatting sqref="C13">
    <cfRule type="cellIs" dxfId="2067" priority="2067" stopIfTrue="1" operator="equal">
      <formula>"Auswärts"</formula>
    </cfRule>
    <cfRule type="cellIs" dxfId="2066" priority="2068" stopIfTrue="1" operator="equal">
      <formula>"Heim"</formula>
    </cfRule>
  </conditionalFormatting>
  <conditionalFormatting sqref="C13">
    <cfRule type="cellIs" dxfId="2065" priority="2065" stopIfTrue="1" operator="equal">
      <formula>"Auswärts"</formula>
    </cfRule>
    <cfRule type="cellIs" dxfId="2064" priority="2066" stopIfTrue="1" operator="equal">
      <formula>"Heim"</formula>
    </cfRule>
  </conditionalFormatting>
  <conditionalFormatting sqref="C13">
    <cfRule type="cellIs" dxfId="2063" priority="2063" stopIfTrue="1" operator="equal">
      <formula>"Auswärts"</formula>
    </cfRule>
    <cfRule type="cellIs" dxfId="2062" priority="2064" stopIfTrue="1" operator="equal">
      <formula>"Heim"</formula>
    </cfRule>
  </conditionalFormatting>
  <conditionalFormatting sqref="C13">
    <cfRule type="cellIs" dxfId="2061" priority="2061" stopIfTrue="1" operator="equal">
      <formula>"Auswärts"</formula>
    </cfRule>
    <cfRule type="cellIs" dxfId="2060" priority="2062" stopIfTrue="1" operator="equal">
      <formula>"Heim"</formula>
    </cfRule>
  </conditionalFormatting>
  <conditionalFormatting sqref="C13">
    <cfRule type="cellIs" dxfId="2059" priority="2059" stopIfTrue="1" operator="equal">
      <formula>"Auswärts"</formula>
    </cfRule>
    <cfRule type="cellIs" dxfId="2058" priority="2060" stopIfTrue="1" operator="equal">
      <formula>"Heim"</formula>
    </cfRule>
  </conditionalFormatting>
  <conditionalFormatting sqref="C13">
    <cfRule type="cellIs" dxfId="2057" priority="2057" stopIfTrue="1" operator="equal">
      <formula>"Auswärts"</formula>
    </cfRule>
    <cfRule type="cellIs" dxfId="2056" priority="2058" stopIfTrue="1" operator="equal">
      <formula>"Heim"</formula>
    </cfRule>
  </conditionalFormatting>
  <conditionalFormatting sqref="C13">
    <cfRule type="cellIs" dxfId="2055" priority="2055" stopIfTrue="1" operator="equal">
      <formula>"Auswärts"</formula>
    </cfRule>
    <cfRule type="cellIs" dxfId="2054" priority="2056" stopIfTrue="1" operator="equal">
      <formula>"Heim"</formula>
    </cfRule>
  </conditionalFormatting>
  <conditionalFormatting sqref="C13">
    <cfRule type="cellIs" dxfId="2053" priority="2053" stopIfTrue="1" operator="equal">
      <formula>"Auswärts"</formula>
    </cfRule>
    <cfRule type="cellIs" dxfId="2052" priority="2054" stopIfTrue="1" operator="equal">
      <formula>"Heim"</formula>
    </cfRule>
  </conditionalFormatting>
  <conditionalFormatting sqref="C13">
    <cfRule type="cellIs" dxfId="2051" priority="2051" stopIfTrue="1" operator="equal">
      <formula>"Auswärts"</formula>
    </cfRule>
    <cfRule type="cellIs" dxfId="2050" priority="2052" stopIfTrue="1" operator="equal">
      <formula>"Heim"</formula>
    </cfRule>
  </conditionalFormatting>
  <conditionalFormatting sqref="C13">
    <cfRule type="cellIs" dxfId="2049" priority="2049" stopIfTrue="1" operator="equal">
      <formula>"Auswärts"</formula>
    </cfRule>
    <cfRule type="cellIs" dxfId="2048" priority="2050" stopIfTrue="1" operator="equal">
      <formula>"Heim"</formula>
    </cfRule>
  </conditionalFormatting>
  <conditionalFormatting sqref="C13">
    <cfRule type="cellIs" dxfId="2047" priority="2047" stopIfTrue="1" operator="equal">
      <formula>"Auswärts"</formula>
    </cfRule>
    <cfRule type="cellIs" dxfId="2046" priority="2048" stopIfTrue="1" operator="equal">
      <formula>"Heim"</formula>
    </cfRule>
  </conditionalFormatting>
  <conditionalFormatting sqref="C13">
    <cfRule type="cellIs" dxfId="2045" priority="2045" stopIfTrue="1" operator="equal">
      <formula>"Auswärts"</formula>
    </cfRule>
    <cfRule type="cellIs" dxfId="2044" priority="2046" stopIfTrue="1" operator="equal">
      <formula>"Heim"</formula>
    </cfRule>
  </conditionalFormatting>
  <conditionalFormatting sqref="C13">
    <cfRule type="cellIs" dxfId="2043" priority="2039" stopIfTrue="1" operator="equal">
      <formula>"Auswärts"</formula>
    </cfRule>
    <cfRule type="cellIs" dxfId="2042" priority="2040" stopIfTrue="1" operator="equal">
      <formula>"Heim"</formula>
    </cfRule>
  </conditionalFormatting>
  <conditionalFormatting sqref="C13">
    <cfRule type="cellIs" dxfId="2041" priority="2037" stopIfTrue="1" operator="equal">
      <formula>"Auswärts"</formula>
    </cfRule>
    <cfRule type="cellIs" dxfId="2040" priority="2038" stopIfTrue="1" operator="equal">
      <formula>"Heim"</formula>
    </cfRule>
  </conditionalFormatting>
  <conditionalFormatting sqref="C13">
    <cfRule type="cellIs" dxfId="2039" priority="2035" stopIfTrue="1" operator="equal">
      <formula>"Auswärts"</formula>
    </cfRule>
    <cfRule type="cellIs" dxfId="2038" priority="2036" stopIfTrue="1" operator="equal">
      <formula>"Heim"</formula>
    </cfRule>
  </conditionalFormatting>
  <conditionalFormatting sqref="C13">
    <cfRule type="cellIs" dxfId="2037" priority="2033" stopIfTrue="1" operator="equal">
      <formula>"Auswärts"</formula>
    </cfRule>
    <cfRule type="cellIs" dxfId="2036" priority="2034" stopIfTrue="1" operator="equal">
      <formula>"Heim"</formula>
    </cfRule>
  </conditionalFormatting>
  <conditionalFormatting sqref="C13">
    <cfRule type="cellIs" dxfId="2035" priority="2027" stopIfTrue="1" operator="equal">
      <formula>"Auswärts"</formula>
    </cfRule>
    <cfRule type="cellIs" dxfId="2034" priority="2028" stopIfTrue="1" operator="equal">
      <formula>"Heim"</formula>
    </cfRule>
  </conditionalFormatting>
  <conditionalFormatting sqref="C13">
    <cfRule type="cellIs" dxfId="2033" priority="2025" stopIfTrue="1" operator="equal">
      <formula>"Auswärts"</formula>
    </cfRule>
    <cfRule type="cellIs" dxfId="2032" priority="2026" stopIfTrue="1" operator="equal">
      <formula>"Heim"</formula>
    </cfRule>
  </conditionalFormatting>
  <conditionalFormatting sqref="C13">
    <cfRule type="cellIs" dxfId="2031" priority="2023" stopIfTrue="1" operator="equal">
      <formula>"Auswärts"</formula>
    </cfRule>
    <cfRule type="cellIs" dxfId="2030" priority="2024" stopIfTrue="1" operator="equal">
      <formula>"Heim"</formula>
    </cfRule>
  </conditionalFormatting>
  <conditionalFormatting sqref="C13">
    <cfRule type="cellIs" dxfId="2029" priority="2021" stopIfTrue="1" operator="equal">
      <formula>"Auswärts"</formula>
    </cfRule>
    <cfRule type="cellIs" dxfId="2028" priority="2022" stopIfTrue="1" operator="equal">
      <formula>"Heim"</formula>
    </cfRule>
  </conditionalFormatting>
  <conditionalFormatting sqref="C13">
    <cfRule type="cellIs" dxfId="2027" priority="2019" stopIfTrue="1" operator="equal">
      <formula>"Auswärts"</formula>
    </cfRule>
    <cfRule type="cellIs" dxfId="2026" priority="2020" stopIfTrue="1" operator="equal">
      <formula>"Heim"</formula>
    </cfRule>
  </conditionalFormatting>
  <conditionalFormatting sqref="C13">
    <cfRule type="cellIs" dxfId="2025" priority="2017" stopIfTrue="1" operator="equal">
      <formula>"Auswärts"</formula>
    </cfRule>
    <cfRule type="cellIs" dxfId="2024" priority="2018" stopIfTrue="1" operator="equal">
      <formula>"Heim"</formula>
    </cfRule>
  </conditionalFormatting>
  <conditionalFormatting sqref="C13">
    <cfRule type="cellIs" dxfId="2023" priority="2131" stopIfTrue="1" operator="equal">
      <formula>"Auswärts"</formula>
    </cfRule>
    <cfRule type="cellIs" dxfId="2022" priority="2132" stopIfTrue="1" operator="equal">
      <formula>"Heim"</formula>
    </cfRule>
  </conditionalFormatting>
  <conditionalFormatting sqref="C13">
    <cfRule type="cellIs" dxfId="2021" priority="2129" stopIfTrue="1" operator="equal">
      <formula>"Auswärts"</formula>
    </cfRule>
    <cfRule type="cellIs" dxfId="2020" priority="2130" stopIfTrue="1" operator="equal">
      <formula>"Heim"</formula>
    </cfRule>
  </conditionalFormatting>
  <conditionalFormatting sqref="C13">
    <cfRule type="cellIs" dxfId="2019" priority="2123" stopIfTrue="1" operator="equal">
      <formula>"Auswärts"</formula>
    </cfRule>
    <cfRule type="cellIs" dxfId="2018" priority="2124" stopIfTrue="1" operator="equal">
      <formula>"Heim"</formula>
    </cfRule>
  </conditionalFormatting>
  <conditionalFormatting sqref="C13">
    <cfRule type="cellIs" dxfId="2017" priority="2121" stopIfTrue="1" operator="equal">
      <formula>"Auswärts"</formula>
    </cfRule>
    <cfRule type="cellIs" dxfId="2016" priority="2122" stopIfTrue="1" operator="equal">
      <formula>"Heim"</formula>
    </cfRule>
  </conditionalFormatting>
  <conditionalFormatting sqref="E15">
    <cfRule type="cellIs" dxfId="2015" priority="1911" stopIfTrue="1" operator="equal">
      <formula>"Auswärts"</formula>
    </cfRule>
    <cfRule type="cellIs" dxfId="2014" priority="1912" stopIfTrue="1" operator="equal">
      <formula>"Heim"</formula>
    </cfRule>
  </conditionalFormatting>
  <conditionalFormatting sqref="E15">
    <cfRule type="cellIs" dxfId="2013" priority="1909" stopIfTrue="1" operator="equal">
      <formula>"Auswärts"</formula>
    </cfRule>
    <cfRule type="cellIs" dxfId="2012" priority="1910" stopIfTrue="1" operator="equal">
      <formula>"Heim"</formula>
    </cfRule>
  </conditionalFormatting>
  <conditionalFormatting sqref="F15">
    <cfRule type="cellIs" dxfId="2011" priority="2015" stopIfTrue="1" operator="equal">
      <formula>"Auswärts"</formula>
    </cfRule>
    <cfRule type="cellIs" dxfId="2010" priority="2016" stopIfTrue="1" operator="equal">
      <formula>"Heim"</formula>
    </cfRule>
  </conditionalFormatting>
  <conditionalFormatting sqref="F15">
    <cfRule type="cellIs" dxfId="2009" priority="2013" stopIfTrue="1" operator="equal">
      <formula>"Auswärts"</formula>
    </cfRule>
    <cfRule type="cellIs" dxfId="2008" priority="2014" stopIfTrue="1" operator="equal">
      <formula>"Heim"</formula>
    </cfRule>
  </conditionalFormatting>
  <conditionalFormatting sqref="D15">
    <cfRule type="cellIs" dxfId="2007" priority="2011" stopIfTrue="1" operator="equal">
      <formula>"Auswärts"</formula>
    </cfRule>
    <cfRule type="cellIs" dxfId="2006" priority="2012" stopIfTrue="1" operator="equal">
      <formula>"Heim"</formula>
    </cfRule>
  </conditionalFormatting>
  <conditionalFormatting sqref="D15">
    <cfRule type="cellIs" dxfId="2005" priority="2009" stopIfTrue="1" operator="equal">
      <formula>"Auswärts"</formula>
    </cfRule>
    <cfRule type="cellIs" dxfId="2004" priority="2010" stopIfTrue="1" operator="equal">
      <formula>"Heim"</formula>
    </cfRule>
  </conditionalFormatting>
  <conditionalFormatting sqref="D15">
    <cfRule type="cellIs" dxfId="2003" priority="2007" stopIfTrue="1" operator="equal">
      <formula>"Auswärts"</formula>
    </cfRule>
    <cfRule type="cellIs" dxfId="2002" priority="2008" stopIfTrue="1" operator="equal">
      <formula>"Heim"</formula>
    </cfRule>
  </conditionalFormatting>
  <conditionalFormatting sqref="D15">
    <cfRule type="cellIs" dxfId="2001" priority="2005" stopIfTrue="1" operator="equal">
      <formula>"Auswärts"</formula>
    </cfRule>
    <cfRule type="cellIs" dxfId="2000" priority="2006" stopIfTrue="1" operator="equal">
      <formula>"Heim"</formula>
    </cfRule>
  </conditionalFormatting>
  <conditionalFormatting sqref="D15">
    <cfRule type="cellIs" dxfId="1999" priority="2003" stopIfTrue="1" operator="equal">
      <formula>"Auswärts"</formula>
    </cfRule>
    <cfRule type="cellIs" dxfId="1998" priority="2004" stopIfTrue="1" operator="equal">
      <formula>"Heim"</formula>
    </cfRule>
  </conditionalFormatting>
  <conditionalFormatting sqref="D15">
    <cfRule type="cellIs" dxfId="1997" priority="2001" stopIfTrue="1" operator="equal">
      <formula>"Auswärts"</formula>
    </cfRule>
    <cfRule type="cellIs" dxfId="1996" priority="2002" stopIfTrue="1" operator="equal">
      <formula>"Heim"</formula>
    </cfRule>
  </conditionalFormatting>
  <conditionalFormatting sqref="D15">
    <cfRule type="cellIs" dxfId="1995" priority="1999" stopIfTrue="1" operator="equal">
      <formula>"Auswärts"</formula>
    </cfRule>
    <cfRule type="cellIs" dxfId="1994" priority="2000" stopIfTrue="1" operator="equal">
      <formula>"Heim"</formula>
    </cfRule>
  </conditionalFormatting>
  <conditionalFormatting sqref="D15">
    <cfRule type="cellIs" dxfId="1993" priority="1997" stopIfTrue="1" operator="equal">
      <formula>"Auswärts"</formula>
    </cfRule>
    <cfRule type="cellIs" dxfId="1992" priority="1998" stopIfTrue="1" operator="equal">
      <formula>"Heim"</formula>
    </cfRule>
  </conditionalFormatting>
  <conditionalFormatting sqref="D15">
    <cfRule type="cellIs" dxfId="1991" priority="1995" stopIfTrue="1" operator="equal">
      <formula>"Auswärts"</formula>
    </cfRule>
    <cfRule type="cellIs" dxfId="1990" priority="1996" stopIfTrue="1" operator="equal">
      <formula>"Heim"</formula>
    </cfRule>
  </conditionalFormatting>
  <conditionalFormatting sqref="D15">
    <cfRule type="cellIs" dxfId="1989" priority="1993" stopIfTrue="1" operator="equal">
      <formula>"Auswärts"</formula>
    </cfRule>
    <cfRule type="cellIs" dxfId="1988" priority="1994" stopIfTrue="1" operator="equal">
      <formula>"Heim"</formula>
    </cfRule>
  </conditionalFormatting>
  <conditionalFormatting sqref="D15">
    <cfRule type="cellIs" dxfId="1987" priority="1991" stopIfTrue="1" operator="equal">
      <formula>"Auswärts"</formula>
    </cfRule>
    <cfRule type="cellIs" dxfId="1986" priority="1992" stopIfTrue="1" operator="equal">
      <formula>"Heim"</formula>
    </cfRule>
  </conditionalFormatting>
  <conditionalFormatting sqref="D15">
    <cfRule type="cellIs" dxfId="1985" priority="1989" stopIfTrue="1" operator="equal">
      <formula>"Auswärts"</formula>
    </cfRule>
    <cfRule type="cellIs" dxfId="1984" priority="1990" stopIfTrue="1" operator="equal">
      <formula>"Heim"</formula>
    </cfRule>
  </conditionalFormatting>
  <conditionalFormatting sqref="D15">
    <cfRule type="cellIs" dxfId="1983" priority="1987" stopIfTrue="1" operator="equal">
      <formula>"Auswärts"</formula>
    </cfRule>
    <cfRule type="cellIs" dxfId="1982" priority="1988" stopIfTrue="1" operator="equal">
      <formula>"Heim"</formula>
    </cfRule>
  </conditionalFormatting>
  <conditionalFormatting sqref="D15">
    <cfRule type="cellIs" dxfId="1981" priority="1985" stopIfTrue="1" operator="equal">
      <formula>"Auswärts"</formula>
    </cfRule>
    <cfRule type="cellIs" dxfId="1980" priority="1986" stopIfTrue="1" operator="equal">
      <formula>"Heim"</formula>
    </cfRule>
  </conditionalFormatting>
  <conditionalFormatting sqref="D15">
    <cfRule type="cellIs" dxfId="1979" priority="1983" stopIfTrue="1" operator="equal">
      <formula>"Auswärts"</formula>
    </cfRule>
    <cfRule type="cellIs" dxfId="1978" priority="1984" stopIfTrue="1" operator="equal">
      <formula>"Heim"</formula>
    </cfRule>
  </conditionalFormatting>
  <conditionalFormatting sqref="D15">
    <cfRule type="cellIs" dxfId="1977" priority="1981" stopIfTrue="1" operator="equal">
      <formula>"Auswärts"</formula>
    </cfRule>
    <cfRule type="cellIs" dxfId="1976" priority="1982" stopIfTrue="1" operator="equal">
      <formula>"Heim"</formula>
    </cfRule>
  </conditionalFormatting>
  <conditionalFormatting sqref="D15">
    <cfRule type="cellIs" dxfId="1975" priority="1979" stopIfTrue="1" operator="equal">
      <formula>"Auswärts"</formula>
    </cfRule>
    <cfRule type="cellIs" dxfId="1974" priority="1980" stopIfTrue="1" operator="equal">
      <formula>"Heim"</formula>
    </cfRule>
  </conditionalFormatting>
  <conditionalFormatting sqref="D15">
    <cfRule type="cellIs" dxfId="1973" priority="1977" stopIfTrue="1" operator="equal">
      <formula>"Auswärts"</formula>
    </cfRule>
    <cfRule type="cellIs" dxfId="1972" priority="1978" stopIfTrue="1" operator="equal">
      <formula>"Heim"</formula>
    </cfRule>
  </conditionalFormatting>
  <conditionalFormatting sqref="D15">
    <cfRule type="cellIs" dxfId="1971" priority="1975" stopIfTrue="1" operator="equal">
      <formula>"Auswärts"</formula>
    </cfRule>
    <cfRule type="cellIs" dxfId="1970" priority="1976" stopIfTrue="1" operator="equal">
      <formula>"Heim"</formula>
    </cfRule>
  </conditionalFormatting>
  <conditionalFormatting sqref="D15">
    <cfRule type="cellIs" dxfId="1969" priority="1973" stopIfTrue="1" operator="equal">
      <formula>"Auswärts"</formula>
    </cfRule>
    <cfRule type="cellIs" dxfId="1968" priority="1974" stopIfTrue="1" operator="equal">
      <formula>"Heim"</formula>
    </cfRule>
  </conditionalFormatting>
  <conditionalFormatting sqref="D15">
    <cfRule type="cellIs" dxfId="1967" priority="1971" stopIfTrue="1" operator="equal">
      <formula>"Auswärts"</formula>
    </cfRule>
    <cfRule type="cellIs" dxfId="1966" priority="1972" stopIfTrue="1" operator="equal">
      <formula>"Heim"</formula>
    </cfRule>
  </conditionalFormatting>
  <conditionalFormatting sqref="D15">
    <cfRule type="cellIs" dxfId="1965" priority="1969" stopIfTrue="1" operator="equal">
      <formula>"Auswärts"</formula>
    </cfRule>
    <cfRule type="cellIs" dxfId="1964" priority="1970" stopIfTrue="1" operator="equal">
      <formula>"Heim"</formula>
    </cfRule>
  </conditionalFormatting>
  <conditionalFormatting sqref="D15">
    <cfRule type="cellIs" dxfId="1963" priority="1967" stopIfTrue="1" operator="equal">
      <formula>"Auswärts"</formula>
    </cfRule>
    <cfRule type="cellIs" dxfId="1962" priority="1968" stopIfTrue="1" operator="equal">
      <formula>"Heim"</formula>
    </cfRule>
  </conditionalFormatting>
  <conditionalFormatting sqref="D15">
    <cfRule type="cellIs" dxfId="1961" priority="1965" stopIfTrue="1" operator="equal">
      <formula>"Auswärts"</formula>
    </cfRule>
    <cfRule type="cellIs" dxfId="1960" priority="1966" stopIfTrue="1" operator="equal">
      <formula>"Heim"</formula>
    </cfRule>
  </conditionalFormatting>
  <conditionalFormatting sqref="D15">
    <cfRule type="cellIs" dxfId="1959" priority="1963" stopIfTrue="1" operator="equal">
      <formula>"Auswärts"</formula>
    </cfRule>
    <cfRule type="cellIs" dxfId="1958" priority="1964" stopIfTrue="1" operator="equal">
      <formula>"Heim"</formula>
    </cfRule>
  </conditionalFormatting>
  <conditionalFormatting sqref="D15">
    <cfRule type="cellIs" dxfId="1957" priority="1961" stopIfTrue="1" operator="equal">
      <formula>"Auswärts"</formula>
    </cfRule>
    <cfRule type="cellIs" dxfId="1956" priority="1962" stopIfTrue="1" operator="equal">
      <formula>"Heim"</formula>
    </cfRule>
  </conditionalFormatting>
  <conditionalFormatting sqref="E15">
    <cfRule type="cellIs" dxfId="1955" priority="1919" stopIfTrue="1" operator="equal">
      <formula>"Auswärts"</formula>
    </cfRule>
    <cfRule type="cellIs" dxfId="1954" priority="1920" stopIfTrue="1" operator="equal">
      <formula>"Heim"</formula>
    </cfRule>
  </conditionalFormatting>
  <conditionalFormatting sqref="E15">
    <cfRule type="cellIs" dxfId="1953" priority="1917" stopIfTrue="1" operator="equal">
      <formula>"Auswärts"</formula>
    </cfRule>
    <cfRule type="cellIs" dxfId="1952" priority="1918" stopIfTrue="1" operator="equal">
      <formula>"Heim"</formula>
    </cfRule>
  </conditionalFormatting>
  <conditionalFormatting sqref="E15">
    <cfRule type="cellIs" dxfId="1951" priority="1915" stopIfTrue="1" operator="equal">
      <formula>"Auswärts"</formula>
    </cfRule>
    <cfRule type="cellIs" dxfId="1950" priority="1916" stopIfTrue="1" operator="equal">
      <formula>"Heim"</formula>
    </cfRule>
  </conditionalFormatting>
  <conditionalFormatting sqref="E15">
    <cfRule type="cellIs" dxfId="1949" priority="1913" stopIfTrue="1" operator="equal">
      <formula>"Auswärts"</formula>
    </cfRule>
    <cfRule type="cellIs" dxfId="1948" priority="1914" stopIfTrue="1" operator="equal">
      <formula>"Heim"</formula>
    </cfRule>
  </conditionalFormatting>
  <conditionalFormatting sqref="E15">
    <cfRule type="cellIs" dxfId="1947" priority="1959" stopIfTrue="1" operator="equal">
      <formula>"Auswärts"</formula>
    </cfRule>
    <cfRule type="cellIs" dxfId="1946" priority="1960" stopIfTrue="1" operator="equal">
      <formula>"Heim"</formula>
    </cfRule>
  </conditionalFormatting>
  <conditionalFormatting sqref="E15">
    <cfRule type="cellIs" dxfId="1945" priority="1957" stopIfTrue="1" operator="equal">
      <formula>"Auswärts"</formula>
    </cfRule>
    <cfRule type="cellIs" dxfId="1944" priority="1958" stopIfTrue="1" operator="equal">
      <formula>"Heim"</formula>
    </cfRule>
  </conditionalFormatting>
  <conditionalFormatting sqref="E15">
    <cfRule type="cellIs" dxfId="1943" priority="1955" stopIfTrue="1" operator="equal">
      <formula>"Auswärts"</formula>
    </cfRule>
    <cfRule type="cellIs" dxfId="1942" priority="1956" stopIfTrue="1" operator="equal">
      <formula>"Heim"</formula>
    </cfRule>
  </conditionalFormatting>
  <conditionalFormatting sqref="E15">
    <cfRule type="cellIs" dxfId="1941" priority="1953" stopIfTrue="1" operator="equal">
      <formula>"Auswärts"</formula>
    </cfRule>
    <cfRule type="cellIs" dxfId="1940" priority="1954" stopIfTrue="1" operator="equal">
      <formula>"Heim"</formula>
    </cfRule>
  </conditionalFormatting>
  <conditionalFormatting sqref="E15">
    <cfRule type="cellIs" dxfId="1939" priority="1951" stopIfTrue="1" operator="equal">
      <formula>"Auswärts"</formula>
    </cfRule>
    <cfRule type="cellIs" dxfId="1938" priority="1952" stopIfTrue="1" operator="equal">
      <formula>"Heim"</formula>
    </cfRule>
  </conditionalFormatting>
  <conditionalFormatting sqref="E15">
    <cfRule type="cellIs" dxfId="1937" priority="1949" stopIfTrue="1" operator="equal">
      <formula>"Auswärts"</formula>
    </cfRule>
    <cfRule type="cellIs" dxfId="1936" priority="1950" stopIfTrue="1" operator="equal">
      <formula>"Heim"</formula>
    </cfRule>
  </conditionalFormatting>
  <conditionalFormatting sqref="E15">
    <cfRule type="cellIs" dxfId="1935" priority="1947" stopIfTrue="1" operator="equal">
      <formula>"Auswärts"</formula>
    </cfRule>
    <cfRule type="cellIs" dxfId="1934" priority="1948" stopIfTrue="1" operator="equal">
      <formula>"Heim"</formula>
    </cfRule>
  </conditionalFormatting>
  <conditionalFormatting sqref="E15">
    <cfRule type="cellIs" dxfId="1933" priority="1945" stopIfTrue="1" operator="equal">
      <formula>"Auswärts"</formula>
    </cfRule>
    <cfRule type="cellIs" dxfId="1932" priority="1946" stopIfTrue="1" operator="equal">
      <formula>"Heim"</formula>
    </cfRule>
  </conditionalFormatting>
  <conditionalFormatting sqref="E15">
    <cfRule type="cellIs" dxfId="1931" priority="1943" stopIfTrue="1" operator="equal">
      <formula>"Auswärts"</formula>
    </cfRule>
    <cfRule type="cellIs" dxfId="1930" priority="1944" stopIfTrue="1" operator="equal">
      <formula>"Heim"</formula>
    </cfRule>
  </conditionalFormatting>
  <conditionalFormatting sqref="E15">
    <cfRule type="cellIs" dxfId="1929" priority="1941" stopIfTrue="1" operator="equal">
      <formula>"Auswärts"</formula>
    </cfRule>
    <cfRule type="cellIs" dxfId="1928" priority="1942" stopIfTrue="1" operator="equal">
      <formula>"Heim"</formula>
    </cfRule>
  </conditionalFormatting>
  <conditionalFormatting sqref="E15">
    <cfRule type="cellIs" dxfId="1927" priority="1939" stopIfTrue="1" operator="equal">
      <formula>"Auswärts"</formula>
    </cfRule>
    <cfRule type="cellIs" dxfId="1926" priority="1940" stopIfTrue="1" operator="equal">
      <formula>"Heim"</formula>
    </cfRule>
  </conditionalFormatting>
  <conditionalFormatting sqref="E15">
    <cfRule type="cellIs" dxfId="1925" priority="1937" stopIfTrue="1" operator="equal">
      <formula>"Auswärts"</formula>
    </cfRule>
    <cfRule type="cellIs" dxfId="1924" priority="1938" stopIfTrue="1" operator="equal">
      <formula>"Heim"</formula>
    </cfRule>
  </conditionalFormatting>
  <conditionalFormatting sqref="E15">
    <cfRule type="cellIs" dxfId="1923" priority="1935" stopIfTrue="1" operator="equal">
      <formula>"Auswärts"</formula>
    </cfRule>
    <cfRule type="cellIs" dxfId="1922" priority="1936" stopIfTrue="1" operator="equal">
      <formula>"Heim"</formula>
    </cfRule>
  </conditionalFormatting>
  <conditionalFormatting sqref="E15">
    <cfRule type="cellIs" dxfId="1921" priority="1933" stopIfTrue="1" operator="equal">
      <formula>"Auswärts"</formula>
    </cfRule>
    <cfRule type="cellIs" dxfId="1920" priority="1934" stopIfTrue="1" operator="equal">
      <formula>"Heim"</formula>
    </cfRule>
  </conditionalFormatting>
  <conditionalFormatting sqref="E15">
    <cfRule type="cellIs" dxfId="1919" priority="1931" stopIfTrue="1" operator="equal">
      <formula>"Auswärts"</formula>
    </cfRule>
    <cfRule type="cellIs" dxfId="1918" priority="1932" stopIfTrue="1" operator="equal">
      <formula>"Heim"</formula>
    </cfRule>
  </conditionalFormatting>
  <conditionalFormatting sqref="E15">
    <cfRule type="cellIs" dxfId="1917" priority="1929" stopIfTrue="1" operator="equal">
      <formula>"Auswärts"</formula>
    </cfRule>
    <cfRule type="cellIs" dxfId="1916" priority="1930" stopIfTrue="1" operator="equal">
      <formula>"Heim"</formula>
    </cfRule>
  </conditionalFormatting>
  <conditionalFormatting sqref="E15">
    <cfRule type="cellIs" dxfId="1915" priority="1927" stopIfTrue="1" operator="equal">
      <formula>"Auswärts"</formula>
    </cfRule>
    <cfRule type="cellIs" dxfId="1914" priority="1928" stopIfTrue="1" operator="equal">
      <formula>"Heim"</formula>
    </cfRule>
  </conditionalFormatting>
  <conditionalFormatting sqref="E15">
    <cfRule type="cellIs" dxfId="1913" priority="1925" stopIfTrue="1" operator="equal">
      <formula>"Auswärts"</formula>
    </cfRule>
    <cfRule type="cellIs" dxfId="1912" priority="1926" stopIfTrue="1" operator="equal">
      <formula>"Heim"</formula>
    </cfRule>
  </conditionalFormatting>
  <conditionalFormatting sqref="E15">
    <cfRule type="cellIs" dxfId="1911" priority="1923" stopIfTrue="1" operator="equal">
      <formula>"Auswärts"</formula>
    </cfRule>
    <cfRule type="cellIs" dxfId="1910" priority="1924" stopIfTrue="1" operator="equal">
      <formula>"Heim"</formula>
    </cfRule>
  </conditionalFormatting>
  <conditionalFormatting sqref="E15">
    <cfRule type="cellIs" dxfId="1909" priority="1921" stopIfTrue="1" operator="equal">
      <formula>"Auswärts"</formula>
    </cfRule>
    <cfRule type="cellIs" dxfId="1908" priority="1922" stopIfTrue="1" operator="equal">
      <formula>"Heim"</formula>
    </cfRule>
  </conditionalFormatting>
  <conditionalFormatting sqref="C15">
    <cfRule type="cellIs" dxfId="1907" priority="1871" stopIfTrue="1" operator="equal">
      <formula>"Auswärts"</formula>
    </cfRule>
    <cfRule type="cellIs" dxfId="1906" priority="1872" stopIfTrue="1" operator="equal">
      <formula>"Heim"</formula>
    </cfRule>
  </conditionalFormatting>
  <conditionalFormatting sqref="C15">
    <cfRule type="cellIs" dxfId="1905" priority="1869" stopIfTrue="1" operator="equal">
      <formula>"Auswärts"</formula>
    </cfRule>
    <cfRule type="cellIs" dxfId="1904" priority="1870" stopIfTrue="1" operator="equal">
      <formula>"Heim"</formula>
    </cfRule>
  </conditionalFormatting>
  <conditionalFormatting sqref="C15">
    <cfRule type="cellIs" dxfId="1903" priority="1855" stopIfTrue="1" operator="equal">
      <formula>"Auswärts"</formula>
    </cfRule>
    <cfRule type="cellIs" dxfId="1902" priority="1856" stopIfTrue="1" operator="equal">
      <formula>"Heim"</formula>
    </cfRule>
  </conditionalFormatting>
  <conditionalFormatting sqref="C15">
    <cfRule type="cellIs" dxfId="1901" priority="1853" stopIfTrue="1" operator="equal">
      <formula>"Auswärts"</formula>
    </cfRule>
    <cfRule type="cellIs" dxfId="1900" priority="1854" stopIfTrue="1" operator="equal">
      <formula>"Heim"</formula>
    </cfRule>
  </conditionalFormatting>
  <conditionalFormatting sqref="C15">
    <cfRule type="cellIs" dxfId="1899" priority="1807" stopIfTrue="1" operator="equal">
      <formula>"Auswärts"</formula>
    </cfRule>
    <cfRule type="cellIs" dxfId="1898" priority="1808" stopIfTrue="1" operator="equal">
      <formula>"Heim"</formula>
    </cfRule>
  </conditionalFormatting>
  <conditionalFormatting sqref="C15">
    <cfRule type="cellIs" dxfId="1897" priority="1805" stopIfTrue="1" operator="equal">
      <formula>"Auswärts"</formula>
    </cfRule>
    <cfRule type="cellIs" dxfId="1896" priority="1806" stopIfTrue="1" operator="equal">
      <formula>"Heim"</formula>
    </cfRule>
  </conditionalFormatting>
  <conditionalFormatting sqref="C15">
    <cfRule type="cellIs" dxfId="1895" priority="1903" stopIfTrue="1" operator="equal">
      <formula>"Auswärts"</formula>
    </cfRule>
    <cfRule type="cellIs" dxfId="1894" priority="1904" stopIfTrue="1" operator="equal">
      <formula>"Heim"</formula>
    </cfRule>
  </conditionalFormatting>
  <conditionalFormatting sqref="C15">
    <cfRule type="cellIs" dxfId="1893" priority="1901" stopIfTrue="1" operator="equal">
      <formula>"Auswärts"</formula>
    </cfRule>
    <cfRule type="cellIs" dxfId="1892" priority="1902" stopIfTrue="1" operator="equal">
      <formula>"Heim"</formula>
    </cfRule>
  </conditionalFormatting>
  <conditionalFormatting sqref="C15">
    <cfRule type="cellIs" dxfId="1891" priority="1819" stopIfTrue="1" operator="equal">
      <formula>"Auswärts"</formula>
    </cfRule>
    <cfRule type="cellIs" dxfId="1890" priority="1820" stopIfTrue="1" operator="equal">
      <formula>"Heim"</formula>
    </cfRule>
  </conditionalFormatting>
  <conditionalFormatting sqref="C15">
    <cfRule type="cellIs" dxfId="1889" priority="1817" stopIfTrue="1" operator="equal">
      <formula>"Auswärts"</formula>
    </cfRule>
    <cfRule type="cellIs" dxfId="1888" priority="1818" stopIfTrue="1" operator="equal">
      <formula>"Heim"</formula>
    </cfRule>
  </conditionalFormatting>
  <conditionalFormatting sqref="C15">
    <cfRule type="cellIs" dxfId="1887" priority="1895" stopIfTrue="1" operator="equal">
      <formula>"Auswärts"</formula>
    </cfRule>
    <cfRule type="cellIs" dxfId="1886" priority="1896" stopIfTrue="1" operator="equal">
      <formula>"Heim"</formula>
    </cfRule>
  </conditionalFormatting>
  <conditionalFormatting sqref="C15">
    <cfRule type="cellIs" dxfId="1885" priority="1893" stopIfTrue="1" operator="equal">
      <formula>"Auswärts"</formula>
    </cfRule>
    <cfRule type="cellIs" dxfId="1884" priority="1894" stopIfTrue="1" operator="equal">
      <formula>"Heim"</formula>
    </cfRule>
  </conditionalFormatting>
  <conditionalFormatting sqref="C15">
    <cfRule type="cellIs" dxfId="1883" priority="1891" stopIfTrue="1" operator="equal">
      <formula>"Auswärts"</formula>
    </cfRule>
    <cfRule type="cellIs" dxfId="1882" priority="1892" stopIfTrue="1" operator="equal">
      <formula>"Heim"</formula>
    </cfRule>
  </conditionalFormatting>
  <conditionalFormatting sqref="C15">
    <cfRule type="cellIs" dxfId="1881" priority="1889" stopIfTrue="1" operator="equal">
      <formula>"Auswärts"</formula>
    </cfRule>
    <cfRule type="cellIs" dxfId="1880" priority="1890" stopIfTrue="1" operator="equal">
      <formula>"Heim"</formula>
    </cfRule>
  </conditionalFormatting>
  <conditionalFormatting sqref="C15">
    <cfRule type="cellIs" dxfId="1879" priority="1887" stopIfTrue="1" operator="equal">
      <formula>"Auswärts"</formula>
    </cfRule>
    <cfRule type="cellIs" dxfId="1878" priority="1888" stopIfTrue="1" operator="equal">
      <formula>"Heim"</formula>
    </cfRule>
  </conditionalFormatting>
  <conditionalFormatting sqref="C15">
    <cfRule type="cellIs" dxfId="1877" priority="1885" stopIfTrue="1" operator="equal">
      <formula>"Auswärts"</formula>
    </cfRule>
    <cfRule type="cellIs" dxfId="1876" priority="1886" stopIfTrue="1" operator="equal">
      <formula>"Heim"</formula>
    </cfRule>
  </conditionalFormatting>
  <conditionalFormatting sqref="C15">
    <cfRule type="cellIs" dxfId="1875" priority="1883" stopIfTrue="1" operator="equal">
      <formula>"Auswärts"</formula>
    </cfRule>
    <cfRule type="cellIs" dxfId="1874" priority="1884" stopIfTrue="1" operator="equal">
      <formula>"Heim"</formula>
    </cfRule>
  </conditionalFormatting>
  <conditionalFormatting sqref="C15">
    <cfRule type="cellIs" dxfId="1873" priority="1881" stopIfTrue="1" operator="equal">
      <formula>"Auswärts"</formula>
    </cfRule>
    <cfRule type="cellIs" dxfId="1872" priority="1882" stopIfTrue="1" operator="equal">
      <formula>"Heim"</formula>
    </cfRule>
  </conditionalFormatting>
  <conditionalFormatting sqref="C15">
    <cfRule type="cellIs" dxfId="1871" priority="1879" stopIfTrue="1" operator="equal">
      <formula>"Auswärts"</formula>
    </cfRule>
    <cfRule type="cellIs" dxfId="1870" priority="1880" stopIfTrue="1" operator="equal">
      <formula>"Heim"</formula>
    </cfRule>
  </conditionalFormatting>
  <conditionalFormatting sqref="C15">
    <cfRule type="cellIs" dxfId="1869" priority="1877" stopIfTrue="1" operator="equal">
      <formula>"Auswärts"</formula>
    </cfRule>
    <cfRule type="cellIs" dxfId="1868" priority="1878" stopIfTrue="1" operator="equal">
      <formula>"Heim"</formula>
    </cfRule>
  </conditionalFormatting>
  <conditionalFormatting sqref="C15">
    <cfRule type="cellIs" dxfId="1867" priority="1875" stopIfTrue="1" operator="equal">
      <formula>"Auswärts"</formula>
    </cfRule>
    <cfRule type="cellIs" dxfId="1866" priority="1876" stopIfTrue="1" operator="equal">
      <formula>"Heim"</formula>
    </cfRule>
  </conditionalFormatting>
  <conditionalFormatting sqref="C15">
    <cfRule type="cellIs" dxfId="1865" priority="1873" stopIfTrue="1" operator="equal">
      <formula>"Auswärts"</formula>
    </cfRule>
    <cfRule type="cellIs" dxfId="1864" priority="1874" stopIfTrue="1" operator="equal">
      <formula>"Heim"</formula>
    </cfRule>
  </conditionalFormatting>
  <conditionalFormatting sqref="C15">
    <cfRule type="cellIs" dxfId="1863" priority="1867" stopIfTrue="1" operator="equal">
      <formula>"Auswärts"</formula>
    </cfRule>
    <cfRule type="cellIs" dxfId="1862" priority="1868" stopIfTrue="1" operator="equal">
      <formula>"Heim"</formula>
    </cfRule>
  </conditionalFormatting>
  <conditionalFormatting sqref="C15">
    <cfRule type="cellIs" dxfId="1861" priority="1865" stopIfTrue="1" operator="equal">
      <formula>"Auswärts"</formula>
    </cfRule>
    <cfRule type="cellIs" dxfId="1860" priority="1866" stopIfTrue="1" operator="equal">
      <formula>"Heim"</formula>
    </cfRule>
  </conditionalFormatting>
  <conditionalFormatting sqref="C15">
    <cfRule type="cellIs" dxfId="1859" priority="1863" stopIfTrue="1" operator="equal">
      <formula>"Auswärts"</formula>
    </cfRule>
    <cfRule type="cellIs" dxfId="1858" priority="1864" stopIfTrue="1" operator="equal">
      <formula>"Heim"</formula>
    </cfRule>
  </conditionalFormatting>
  <conditionalFormatting sqref="C15">
    <cfRule type="cellIs" dxfId="1857" priority="1861" stopIfTrue="1" operator="equal">
      <formula>"Auswärts"</formula>
    </cfRule>
    <cfRule type="cellIs" dxfId="1856" priority="1862" stopIfTrue="1" operator="equal">
      <formula>"Heim"</formula>
    </cfRule>
  </conditionalFormatting>
  <conditionalFormatting sqref="C15">
    <cfRule type="cellIs" dxfId="1855" priority="1859" stopIfTrue="1" operator="equal">
      <formula>"Auswärts"</formula>
    </cfRule>
    <cfRule type="cellIs" dxfId="1854" priority="1860" stopIfTrue="1" operator="equal">
      <formula>"Heim"</formula>
    </cfRule>
  </conditionalFormatting>
  <conditionalFormatting sqref="C15">
    <cfRule type="cellIs" dxfId="1853" priority="1857" stopIfTrue="1" operator="equal">
      <formula>"Auswärts"</formula>
    </cfRule>
    <cfRule type="cellIs" dxfId="1852" priority="1858" stopIfTrue="1" operator="equal">
      <formula>"Heim"</formula>
    </cfRule>
  </conditionalFormatting>
  <conditionalFormatting sqref="C15">
    <cfRule type="cellIs" dxfId="1851" priority="1851" stopIfTrue="1" operator="equal">
      <formula>"Auswärts"</formula>
    </cfRule>
    <cfRule type="cellIs" dxfId="1850" priority="1852" stopIfTrue="1" operator="equal">
      <formula>"Heim"</formula>
    </cfRule>
  </conditionalFormatting>
  <conditionalFormatting sqref="C15">
    <cfRule type="cellIs" dxfId="1849" priority="1849" stopIfTrue="1" operator="equal">
      <formula>"Auswärts"</formula>
    </cfRule>
    <cfRule type="cellIs" dxfId="1848" priority="1850" stopIfTrue="1" operator="equal">
      <formula>"Heim"</formula>
    </cfRule>
  </conditionalFormatting>
  <conditionalFormatting sqref="C15">
    <cfRule type="cellIs" dxfId="1847" priority="1847" stopIfTrue="1" operator="equal">
      <formula>"Auswärts"</formula>
    </cfRule>
    <cfRule type="cellIs" dxfId="1846" priority="1848" stopIfTrue="1" operator="equal">
      <formula>"Heim"</formula>
    </cfRule>
  </conditionalFormatting>
  <conditionalFormatting sqref="C15">
    <cfRule type="cellIs" dxfId="1845" priority="1845" stopIfTrue="1" operator="equal">
      <formula>"Auswärts"</formula>
    </cfRule>
    <cfRule type="cellIs" dxfId="1844" priority="1846" stopIfTrue="1" operator="equal">
      <formula>"Heim"</formula>
    </cfRule>
  </conditionalFormatting>
  <conditionalFormatting sqref="C15">
    <cfRule type="cellIs" dxfId="1843" priority="1843" stopIfTrue="1" operator="equal">
      <formula>"Auswärts"</formula>
    </cfRule>
    <cfRule type="cellIs" dxfId="1842" priority="1844" stopIfTrue="1" operator="equal">
      <formula>"Heim"</formula>
    </cfRule>
  </conditionalFormatting>
  <conditionalFormatting sqref="C15">
    <cfRule type="cellIs" dxfId="1841" priority="1841" stopIfTrue="1" operator="equal">
      <formula>"Auswärts"</formula>
    </cfRule>
    <cfRule type="cellIs" dxfId="1840" priority="1842" stopIfTrue="1" operator="equal">
      <formula>"Heim"</formula>
    </cfRule>
  </conditionalFormatting>
  <conditionalFormatting sqref="C15">
    <cfRule type="cellIs" dxfId="1839" priority="1839" stopIfTrue="1" operator="equal">
      <formula>"Auswärts"</formula>
    </cfRule>
    <cfRule type="cellIs" dxfId="1838" priority="1840" stopIfTrue="1" operator="equal">
      <formula>"Heim"</formula>
    </cfRule>
  </conditionalFormatting>
  <conditionalFormatting sqref="C15">
    <cfRule type="cellIs" dxfId="1837" priority="1837" stopIfTrue="1" operator="equal">
      <formula>"Auswärts"</formula>
    </cfRule>
    <cfRule type="cellIs" dxfId="1836" priority="1838" stopIfTrue="1" operator="equal">
      <formula>"Heim"</formula>
    </cfRule>
  </conditionalFormatting>
  <conditionalFormatting sqref="C15">
    <cfRule type="cellIs" dxfId="1835" priority="1835" stopIfTrue="1" operator="equal">
      <formula>"Auswärts"</formula>
    </cfRule>
    <cfRule type="cellIs" dxfId="1834" priority="1836" stopIfTrue="1" operator="equal">
      <formula>"Heim"</formula>
    </cfRule>
  </conditionalFormatting>
  <conditionalFormatting sqref="C15">
    <cfRule type="cellIs" dxfId="1833" priority="1833" stopIfTrue="1" operator="equal">
      <formula>"Auswärts"</formula>
    </cfRule>
    <cfRule type="cellIs" dxfId="1832" priority="1834" stopIfTrue="1" operator="equal">
      <formula>"Heim"</formula>
    </cfRule>
  </conditionalFormatting>
  <conditionalFormatting sqref="C15">
    <cfRule type="cellIs" dxfId="1831" priority="1831" stopIfTrue="1" operator="equal">
      <formula>"Auswärts"</formula>
    </cfRule>
    <cfRule type="cellIs" dxfId="1830" priority="1832" stopIfTrue="1" operator="equal">
      <formula>"Heim"</formula>
    </cfRule>
  </conditionalFormatting>
  <conditionalFormatting sqref="C15">
    <cfRule type="cellIs" dxfId="1829" priority="1829" stopIfTrue="1" operator="equal">
      <formula>"Auswärts"</formula>
    </cfRule>
    <cfRule type="cellIs" dxfId="1828" priority="1830" stopIfTrue="1" operator="equal">
      <formula>"Heim"</formula>
    </cfRule>
  </conditionalFormatting>
  <conditionalFormatting sqref="C15">
    <cfRule type="cellIs" dxfId="1827" priority="1827" stopIfTrue="1" operator="equal">
      <formula>"Auswärts"</formula>
    </cfRule>
    <cfRule type="cellIs" dxfId="1826" priority="1828" stopIfTrue="1" operator="equal">
      <formula>"Heim"</formula>
    </cfRule>
  </conditionalFormatting>
  <conditionalFormatting sqref="C15">
    <cfRule type="cellIs" dxfId="1825" priority="1825" stopIfTrue="1" operator="equal">
      <formula>"Auswärts"</formula>
    </cfRule>
    <cfRule type="cellIs" dxfId="1824" priority="1826" stopIfTrue="1" operator="equal">
      <formula>"Heim"</formula>
    </cfRule>
  </conditionalFormatting>
  <conditionalFormatting sqref="C15">
    <cfRule type="cellIs" dxfId="1823" priority="1823" stopIfTrue="1" operator="equal">
      <formula>"Auswärts"</formula>
    </cfRule>
    <cfRule type="cellIs" dxfId="1822" priority="1824" stopIfTrue="1" operator="equal">
      <formula>"Heim"</formula>
    </cfRule>
  </conditionalFormatting>
  <conditionalFormatting sqref="C15">
    <cfRule type="cellIs" dxfId="1821" priority="1821" stopIfTrue="1" operator="equal">
      <formula>"Auswärts"</formula>
    </cfRule>
    <cfRule type="cellIs" dxfId="1820" priority="1822" stopIfTrue="1" operator="equal">
      <formula>"Heim"</formula>
    </cfRule>
  </conditionalFormatting>
  <conditionalFormatting sqref="C15">
    <cfRule type="cellIs" dxfId="1819" priority="1815" stopIfTrue="1" operator="equal">
      <formula>"Auswärts"</formula>
    </cfRule>
    <cfRule type="cellIs" dxfId="1818" priority="1816" stopIfTrue="1" operator="equal">
      <formula>"Heim"</formula>
    </cfRule>
  </conditionalFormatting>
  <conditionalFormatting sqref="C15">
    <cfRule type="cellIs" dxfId="1817" priority="1813" stopIfTrue="1" operator="equal">
      <formula>"Auswärts"</formula>
    </cfRule>
    <cfRule type="cellIs" dxfId="1816" priority="1814" stopIfTrue="1" operator="equal">
      <formula>"Heim"</formula>
    </cfRule>
  </conditionalFormatting>
  <conditionalFormatting sqref="C15">
    <cfRule type="cellIs" dxfId="1815" priority="1811" stopIfTrue="1" operator="equal">
      <formula>"Auswärts"</formula>
    </cfRule>
    <cfRule type="cellIs" dxfId="1814" priority="1812" stopIfTrue="1" operator="equal">
      <formula>"Heim"</formula>
    </cfRule>
  </conditionalFormatting>
  <conditionalFormatting sqref="C15">
    <cfRule type="cellIs" dxfId="1813" priority="1809" stopIfTrue="1" operator="equal">
      <formula>"Auswärts"</formula>
    </cfRule>
    <cfRule type="cellIs" dxfId="1812" priority="1810" stopIfTrue="1" operator="equal">
      <formula>"Heim"</formula>
    </cfRule>
  </conditionalFormatting>
  <conditionalFormatting sqref="C15">
    <cfRule type="cellIs" dxfId="1811" priority="1803" stopIfTrue="1" operator="equal">
      <formula>"Auswärts"</formula>
    </cfRule>
    <cfRule type="cellIs" dxfId="1810" priority="1804" stopIfTrue="1" operator="equal">
      <formula>"Heim"</formula>
    </cfRule>
  </conditionalFormatting>
  <conditionalFormatting sqref="C15">
    <cfRule type="cellIs" dxfId="1809" priority="1801" stopIfTrue="1" operator="equal">
      <formula>"Auswärts"</formula>
    </cfRule>
    <cfRule type="cellIs" dxfId="1808" priority="1802" stopIfTrue="1" operator="equal">
      <formula>"Heim"</formula>
    </cfRule>
  </conditionalFormatting>
  <conditionalFormatting sqref="C15">
    <cfRule type="cellIs" dxfId="1807" priority="1799" stopIfTrue="1" operator="equal">
      <formula>"Auswärts"</formula>
    </cfRule>
    <cfRule type="cellIs" dxfId="1806" priority="1800" stopIfTrue="1" operator="equal">
      <formula>"Heim"</formula>
    </cfRule>
  </conditionalFormatting>
  <conditionalFormatting sqref="C15">
    <cfRule type="cellIs" dxfId="1805" priority="1797" stopIfTrue="1" operator="equal">
      <formula>"Auswärts"</formula>
    </cfRule>
    <cfRule type="cellIs" dxfId="1804" priority="1798" stopIfTrue="1" operator="equal">
      <formula>"Heim"</formula>
    </cfRule>
  </conditionalFormatting>
  <conditionalFormatting sqref="C15">
    <cfRule type="cellIs" dxfId="1803" priority="1795" stopIfTrue="1" operator="equal">
      <formula>"Auswärts"</formula>
    </cfRule>
    <cfRule type="cellIs" dxfId="1802" priority="1796" stopIfTrue="1" operator="equal">
      <formula>"Heim"</formula>
    </cfRule>
  </conditionalFormatting>
  <conditionalFormatting sqref="C15">
    <cfRule type="cellIs" dxfId="1801" priority="1793" stopIfTrue="1" operator="equal">
      <formula>"Auswärts"</formula>
    </cfRule>
    <cfRule type="cellIs" dxfId="1800" priority="1794" stopIfTrue="1" operator="equal">
      <formula>"Heim"</formula>
    </cfRule>
  </conditionalFormatting>
  <conditionalFormatting sqref="C15">
    <cfRule type="cellIs" dxfId="1799" priority="1907" stopIfTrue="1" operator="equal">
      <formula>"Auswärts"</formula>
    </cfRule>
    <cfRule type="cellIs" dxfId="1798" priority="1908" stopIfTrue="1" operator="equal">
      <formula>"Heim"</formula>
    </cfRule>
  </conditionalFormatting>
  <conditionalFormatting sqref="C15">
    <cfRule type="cellIs" dxfId="1797" priority="1905" stopIfTrue="1" operator="equal">
      <formula>"Auswärts"</formula>
    </cfRule>
    <cfRule type="cellIs" dxfId="1796" priority="1906" stopIfTrue="1" operator="equal">
      <formula>"Heim"</formula>
    </cfRule>
  </conditionalFormatting>
  <conditionalFormatting sqref="C15">
    <cfRule type="cellIs" dxfId="1795" priority="1899" stopIfTrue="1" operator="equal">
      <formula>"Auswärts"</formula>
    </cfRule>
    <cfRule type="cellIs" dxfId="1794" priority="1900" stopIfTrue="1" operator="equal">
      <formula>"Heim"</formula>
    </cfRule>
  </conditionalFormatting>
  <conditionalFormatting sqref="C15">
    <cfRule type="cellIs" dxfId="1793" priority="1897" stopIfTrue="1" operator="equal">
      <formula>"Auswärts"</formula>
    </cfRule>
    <cfRule type="cellIs" dxfId="1792" priority="1898" stopIfTrue="1" operator="equal">
      <formula>"Heim"</formula>
    </cfRule>
  </conditionalFormatting>
  <conditionalFormatting sqref="E17">
    <cfRule type="cellIs" dxfId="1791" priority="1687" stopIfTrue="1" operator="equal">
      <formula>"Auswärts"</formula>
    </cfRule>
    <cfRule type="cellIs" dxfId="1790" priority="1688" stopIfTrue="1" operator="equal">
      <formula>"Heim"</formula>
    </cfRule>
  </conditionalFormatting>
  <conditionalFormatting sqref="E17">
    <cfRule type="cellIs" dxfId="1789" priority="1685" stopIfTrue="1" operator="equal">
      <formula>"Auswärts"</formula>
    </cfRule>
    <cfRule type="cellIs" dxfId="1788" priority="1686" stopIfTrue="1" operator="equal">
      <formula>"Heim"</formula>
    </cfRule>
  </conditionalFormatting>
  <conditionalFormatting sqref="F17">
    <cfRule type="cellIs" dxfId="1787" priority="1791" stopIfTrue="1" operator="equal">
      <formula>"Auswärts"</formula>
    </cfRule>
    <cfRule type="cellIs" dxfId="1786" priority="1792" stopIfTrue="1" operator="equal">
      <formula>"Heim"</formula>
    </cfRule>
  </conditionalFormatting>
  <conditionalFormatting sqref="F17">
    <cfRule type="cellIs" dxfId="1785" priority="1789" stopIfTrue="1" operator="equal">
      <formula>"Auswärts"</formula>
    </cfRule>
    <cfRule type="cellIs" dxfId="1784" priority="1790" stopIfTrue="1" operator="equal">
      <formula>"Heim"</formula>
    </cfRule>
  </conditionalFormatting>
  <conditionalFormatting sqref="D17">
    <cfRule type="cellIs" dxfId="1783" priority="1787" stopIfTrue="1" operator="equal">
      <formula>"Auswärts"</formula>
    </cfRule>
    <cfRule type="cellIs" dxfId="1782" priority="1788" stopIfTrue="1" operator="equal">
      <formula>"Heim"</formula>
    </cfRule>
  </conditionalFormatting>
  <conditionalFormatting sqref="D17">
    <cfRule type="cellIs" dxfId="1781" priority="1785" stopIfTrue="1" operator="equal">
      <formula>"Auswärts"</formula>
    </cfRule>
    <cfRule type="cellIs" dxfId="1780" priority="1786" stopIfTrue="1" operator="equal">
      <formula>"Heim"</formula>
    </cfRule>
  </conditionalFormatting>
  <conditionalFormatting sqref="D17">
    <cfRule type="cellIs" dxfId="1779" priority="1783" stopIfTrue="1" operator="equal">
      <formula>"Auswärts"</formula>
    </cfRule>
    <cfRule type="cellIs" dxfId="1778" priority="1784" stopIfTrue="1" operator="equal">
      <formula>"Heim"</formula>
    </cfRule>
  </conditionalFormatting>
  <conditionalFormatting sqref="D17">
    <cfRule type="cellIs" dxfId="1777" priority="1781" stopIfTrue="1" operator="equal">
      <formula>"Auswärts"</formula>
    </cfRule>
    <cfRule type="cellIs" dxfId="1776" priority="1782" stopIfTrue="1" operator="equal">
      <formula>"Heim"</formula>
    </cfRule>
  </conditionalFormatting>
  <conditionalFormatting sqref="D17">
    <cfRule type="cellIs" dxfId="1775" priority="1779" stopIfTrue="1" operator="equal">
      <formula>"Auswärts"</formula>
    </cfRule>
    <cfRule type="cellIs" dxfId="1774" priority="1780" stopIfTrue="1" operator="equal">
      <formula>"Heim"</formula>
    </cfRule>
  </conditionalFormatting>
  <conditionalFormatting sqref="D17">
    <cfRule type="cellIs" dxfId="1773" priority="1777" stopIfTrue="1" operator="equal">
      <formula>"Auswärts"</formula>
    </cfRule>
    <cfRule type="cellIs" dxfId="1772" priority="1778" stopIfTrue="1" operator="equal">
      <formula>"Heim"</formula>
    </cfRule>
  </conditionalFormatting>
  <conditionalFormatting sqref="D17">
    <cfRule type="cellIs" dxfId="1771" priority="1775" stopIfTrue="1" operator="equal">
      <formula>"Auswärts"</formula>
    </cfRule>
    <cfRule type="cellIs" dxfId="1770" priority="1776" stopIfTrue="1" operator="equal">
      <formula>"Heim"</formula>
    </cfRule>
  </conditionalFormatting>
  <conditionalFormatting sqref="D17">
    <cfRule type="cellIs" dxfId="1769" priority="1773" stopIfTrue="1" operator="equal">
      <formula>"Auswärts"</formula>
    </cfRule>
    <cfRule type="cellIs" dxfId="1768" priority="1774" stopIfTrue="1" operator="equal">
      <formula>"Heim"</formula>
    </cfRule>
  </conditionalFormatting>
  <conditionalFormatting sqref="D17">
    <cfRule type="cellIs" dxfId="1767" priority="1771" stopIfTrue="1" operator="equal">
      <formula>"Auswärts"</formula>
    </cfRule>
    <cfRule type="cellIs" dxfId="1766" priority="1772" stopIfTrue="1" operator="equal">
      <formula>"Heim"</formula>
    </cfRule>
  </conditionalFormatting>
  <conditionalFormatting sqref="D17">
    <cfRule type="cellIs" dxfId="1765" priority="1769" stopIfTrue="1" operator="equal">
      <formula>"Auswärts"</formula>
    </cfRule>
    <cfRule type="cellIs" dxfId="1764" priority="1770" stopIfTrue="1" operator="equal">
      <formula>"Heim"</formula>
    </cfRule>
  </conditionalFormatting>
  <conditionalFormatting sqref="D17">
    <cfRule type="cellIs" dxfId="1763" priority="1767" stopIfTrue="1" operator="equal">
      <formula>"Auswärts"</formula>
    </cfRule>
    <cfRule type="cellIs" dxfId="1762" priority="1768" stopIfTrue="1" operator="equal">
      <formula>"Heim"</formula>
    </cfRule>
  </conditionalFormatting>
  <conditionalFormatting sqref="D17">
    <cfRule type="cellIs" dxfId="1761" priority="1765" stopIfTrue="1" operator="equal">
      <formula>"Auswärts"</formula>
    </cfRule>
    <cfRule type="cellIs" dxfId="1760" priority="1766" stopIfTrue="1" operator="equal">
      <formula>"Heim"</formula>
    </cfRule>
  </conditionalFormatting>
  <conditionalFormatting sqref="D17">
    <cfRule type="cellIs" dxfId="1759" priority="1763" stopIfTrue="1" operator="equal">
      <formula>"Auswärts"</formula>
    </cfRule>
    <cfRule type="cellIs" dxfId="1758" priority="1764" stopIfTrue="1" operator="equal">
      <formula>"Heim"</formula>
    </cfRule>
  </conditionalFormatting>
  <conditionalFormatting sqref="D17">
    <cfRule type="cellIs" dxfId="1757" priority="1761" stopIfTrue="1" operator="equal">
      <formula>"Auswärts"</formula>
    </cfRule>
    <cfRule type="cellIs" dxfId="1756" priority="1762" stopIfTrue="1" operator="equal">
      <formula>"Heim"</formula>
    </cfRule>
  </conditionalFormatting>
  <conditionalFormatting sqref="D17">
    <cfRule type="cellIs" dxfId="1755" priority="1759" stopIfTrue="1" operator="equal">
      <formula>"Auswärts"</formula>
    </cfRule>
    <cfRule type="cellIs" dxfId="1754" priority="1760" stopIfTrue="1" operator="equal">
      <formula>"Heim"</formula>
    </cfRule>
  </conditionalFormatting>
  <conditionalFormatting sqref="D17">
    <cfRule type="cellIs" dxfId="1753" priority="1757" stopIfTrue="1" operator="equal">
      <formula>"Auswärts"</formula>
    </cfRule>
    <cfRule type="cellIs" dxfId="1752" priority="1758" stopIfTrue="1" operator="equal">
      <formula>"Heim"</formula>
    </cfRule>
  </conditionalFormatting>
  <conditionalFormatting sqref="D17">
    <cfRule type="cellIs" dxfId="1751" priority="1755" stopIfTrue="1" operator="equal">
      <formula>"Auswärts"</formula>
    </cfRule>
    <cfRule type="cellIs" dxfId="1750" priority="1756" stopIfTrue="1" operator="equal">
      <formula>"Heim"</formula>
    </cfRule>
  </conditionalFormatting>
  <conditionalFormatting sqref="D17">
    <cfRule type="cellIs" dxfId="1749" priority="1753" stopIfTrue="1" operator="equal">
      <formula>"Auswärts"</formula>
    </cfRule>
    <cfRule type="cellIs" dxfId="1748" priority="1754" stopIfTrue="1" operator="equal">
      <formula>"Heim"</formula>
    </cfRule>
  </conditionalFormatting>
  <conditionalFormatting sqref="D17">
    <cfRule type="cellIs" dxfId="1747" priority="1751" stopIfTrue="1" operator="equal">
      <formula>"Auswärts"</formula>
    </cfRule>
    <cfRule type="cellIs" dxfId="1746" priority="1752" stopIfTrue="1" operator="equal">
      <formula>"Heim"</formula>
    </cfRule>
  </conditionalFormatting>
  <conditionalFormatting sqref="D17">
    <cfRule type="cellIs" dxfId="1745" priority="1749" stopIfTrue="1" operator="equal">
      <formula>"Auswärts"</formula>
    </cfRule>
    <cfRule type="cellIs" dxfId="1744" priority="1750" stopIfTrue="1" operator="equal">
      <formula>"Heim"</formula>
    </cfRule>
  </conditionalFormatting>
  <conditionalFormatting sqref="D17">
    <cfRule type="cellIs" dxfId="1743" priority="1747" stopIfTrue="1" operator="equal">
      <formula>"Auswärts"</formula>
    </cfRule>
    <cfRule type="cellIs" dxfId="1742" priority="1748" stopIfTrue="1" operator="equal">
      <formula>"Heim"</formula>
    </cfRule>
  </conditionalFormatting>
  <conditionalFormatting sqref="D17">
    <cfRule type="cellIs" dxfId="1741" priority="1745" stopIfTrue="1" operator="equal">
      <formula>"Auswärts"</formula>
    </cfRule>
    <cfRule type="cellIs" dxfId="1740" priority="1746" stopIfTrue="1" operator="equal">
      <formula>"Heim"</formula>
    </cfRule>
  </conditionalFormatting>
  <conditionalFormatting sqref="D17">
    <cfRule type="cellIs" dxfId="1739" priority="1743" stopIfTrue="1" operator="equal">
      <formula>"Auswärts"</formula>
    </cfRule>
    <cfRule type="cellIs" dxfId="1738" priority="1744" stopIfTrue="1" operator="equal">
      <formula>"Heim"</formula>
    </cfRule>
  </conditionalFormatting>
  <conditionalFormatting sqref="D17">
    <cfRule type="cellIs" dxfId="1737" priority="1741" stopIfTrue="1" operator="equal">
      <formula>"Auswärts"</formula>
    </cfRule>
    <cfRule type="cellIs" dxfId="1736" priority="1742" stopIfTrue="1" operator="equal">
      <formula>"Heim"</formula>
    </cfRule>
  </conditionalFormatting>
  <conditionalFormatting sqref="D17">
    <cfRule type="cellIs" dxfId="1735" priority="1739" stopIfTrue="1" operator="equal">
      <formula>"Auswärts"</formula>
    </cfRule>
    <cfRule type="cellIs" dxfId="1734" priority="1740" stopIfTrue="1" operator="equal">
      <formula>"Heim"</formula>
    </cfRule>
  </conditionalFormatting>
  <conditionalFormatting sqref="D17">
    <cfRule type="cellIs" dxfId="1733" priority="1737" stopIfTrue="1" operator="equal">
      <formula>"Auswärts"</formula>
    </cfRule>
    <cfRule type="cellIs" dxfId="1732" priority="1738" stopIfTrue="1" operator="equal">
      <formula>"Heim"</formula>
    </cfRule>
  </conditionalFormatting>
  <conditionalFormatting sqref="E17">
    <cfRule type="cellIs" dxfId="1731" priority="1695" stopIfTrue="1" operator="equal">
      <formula>"Auswärts"</formula>
    </cfRule>
    <cfRule type="cellIs" dxfId="1730" priority="1696" stopIfTrue="1" operator="equal">
      <formula>"Heim"</formula>
    </cfRule>
  </conditionalFormatting>
  <conditionalFormatting sqref="E17">
    <cfRule type="cellIs" dxfId="1729" priority="1693" stopIfTrue="1" operator="equal">
      <formula>"Auswärts"</formula>
    </cfRule>
    <cfRule type="cellIs" dxfId="1728" priority="1694" stopIfTrue="1" operator="equal">
      <formula>"Heim"</formula>
    </cfRule>
  </conditionalFormatting>
  <conditionalFormatting sqref="E17">
    <cfRule type="cellIs" dxfId="1727" priority="1691" stopIfTrue="1" operator="equal">
      <formula>"Auswärts"</formula>
    </cfRule>
    <cfRule type="cellIs" dxfId="1726" priority="1692" stopIfTrue="1" operator="equal">
      <formula>"Heim"</formula>
    </cfRule>
  </conditionalFormatting>
  <conditionalFormatting sqref="E17">
    <cfRule type="cellIs" dxfId="1725" priority="1689" stopIfTrue="1" operator="equal">
      <formula>"Auswärts"</formula>
    </cfRule>
    <cfRule type="cellIs" dxfId="1724" priority="1690" stopIfTrue="1" operator="equal">
      <formula>"Heim"</formula>
    </cfRule>
  </conditionalFormatting>
  <conditionalFormatting sqref="E17">
    <cfRule type="cellIs" dxfId="1723" priority="1735" stopIfTrue="1" operator="equal">
      <formula>"Auswärts"</formula>
    </cfRule>
    <cfRule type="cellIs" dxfId="1722" priority="1736" stopIfTrue="1" operator="equal">
      <formula>"Heim"</formula>
    </cfRule>
  </conditionalFormatting>
  <conditionalFormatting sqref="E17">
    <cfRule type="cellIs" dxfId="1721" priority="1733" stopIfTrue="1" operator="equal">
      <formula>"Auswärts"</formula>
    </cfRule>
    <cfRule type="cellIs" dxfId="1720" priority="1734" stopIfTrue="1" operator="equal">
      <formula>"Heim"</formula>
    </cfRule>
  </conditionalFormatting>
  <conditionalFormatting sqref="E17">
    <cfRule type="cellIs" dxfId="1719" priority="1731" stopIfTrue="1" operator="equal">
      <formula>"Auswärts"</formula>
    </cfRule>
    <cfRule type="cellIs" dxfId="1718" priority="1732" stopIfTrue="1" operator="equal">
      <formula>"Heim"</formula>
    </cfRule>
  </conditionalFormatting>
  <conditionalFormatting sqref="E17">
    <cfRule type="cellIs" dxfId="1717" priority="1729" stopIfTrue="1" operator="equal">
      <formula>"Auswärts"</formula>
    </cfRule>
    <cfRule type="cellIs" dxfId="1716" priority="1730" stopIfTrue="1" operator="equal">
      <formula>"Heim"</formula>
    </cfRule>
  </conditionalFormatting>
  <conditionalFormatting sqref="E17">
    <cfRule type="cellIs" dxfId="1715" priority="1727" stopIfTrue="1" operator="equal">
      <formula>"Auswärts"</formula>
    </cfRule>
    <cfRule type="cellIs" dxfId="1714" priority="1728" stopIfTrue="1" operator="equal">
      <formula>"Heim"</formula>
    </cfRule>
  </conditionalFormatting>
  <conditionalFormatting sqref="E17">
    <cfRule type="cellIs" dxfId="1713" priority="1725" stopIfTrue="1" operator="equal">
      <formula>"Auswärts"</formula>
    </cfRule>
    <cfRule type="cellIs" dxfId="1712" priority="1726" stopIfTrue="1" operator="equal">
      <formula>"Heim"</formula>
    </cfRule>
  </conditionalFormatting>
  <conditionalFormatting sqref="E17">
    <cfRule type="cellIs" dxfId="1711" priority="1723" stopIfTrue="1" operator="equal">
      <formula>"Auswärts"</formula>
    </cfRule>
    <cfRule type="cellIs" dxfId="1710" priority="1724" stopIfTrue="1" operator="equal">
      <formula>"Heim"</formula>
    </cfRule>
  </conditionalFormatting>
  <conditionalFormatting sqref="E17">
    <cfRule type="cellIs" dxfId="1709" priority="1721" stopIfTrue="1" operator="equal">
      <formula>"Auswärts"</formula>
    </cfRule>
    <cfRule type="cellIs" dxfId="1708" priority="1722" stopIfTrue="1" operator="equal">
      <formula>"Heim"</formula>
    </cfRule>
  </conditionalFormatting>
  <conditionalFormatting sqref="E17">
    <cfRule type="cellIs" dxfId="1707" priority="1719" stopIfTrue="1" operator="equal">
      <formula>"Auswärts"</formula>
    </cfRule>
    <cfRule type="cellIs" dxfId="1706" priority="1720" stopIfTrue="1" operator="equal">
      <formula>"Heim"</formula>
    </cfRule>
  </conditionalFormatting>
  <conditionalFormatting sqref="E17">
    <cfRule type="cellIs" dxfId="1705" priority="1717" stopIfTrue="1" operator="equal">
      <formula>"Auswärts"</formula>
    </cfRule>
    <cfRule type="cellIs" dxfId="1704" priority="1718" stopIfTrue="1" operator="equal">
      <formula>"Heim"</formula>
    </cfRule>
  </conditionalFormatting>
  <conditionalFormatting sqref="E17">
    <cfRule type="cellIs" dxfId="1703" priority="1715" stopIfTrue="1" operator="equal">
      <formula>"Auswärts"</formula>
    </cfRule>
    <cfRule type="cellIs" dxfId="1702" priority="1716" stopIfTrue="1" operator="equal">
      <formula>"Heim"</formula>
    </cfRule>
  </conditionalFormatting>
  <conditionalFormatting sqref="E17">
    <cfRule type="cellIs" dxfId="1701" priority="1713" stopIfTrue="1" operator="equal">
      <formula>"Auswärts"</formula>
    </cfRule>
    <cfRule type="cellIs" dxfId="1700" priority="1714" stopIfTrue="1" operator="equal">
      <formula>"Heim"</formula>
    </cfRule>
  </conditionalFormatting>
  <conditionalFormatting sqref="E17">
    <cfRule type="cellIs" dxfId="1699" priority="1711" stopIfTrue="1" operator="equal">
      <formula>"Auswärts"</formula>
    </cfRule>
    <cfRule type="cellIs" dxfId="1698" priority="1712" stopIfTrue="1" operator="equal">
      <formula>"Heim"</formula>
    </cfRule>
  </conditionalFormatting>
  <conditionalFormatting sqref="E17">
    <cfRule type="cellIs" dxfId="1697" priority="1709" stopIfTrue="1" operator="equal">
      <formula>"Auswärts"</formula>
    </cfRule>
    <cfRule type="cellIs" dxfId="1696" priority="1710" stopIfTrue="1" operator="equal">
      <formula>"Heim"</formula>
    </cfRule>
  </conditionalFormatting>
  <conditionalFormatting sqref="E17">
    <cfRule type="cellIs" dxfId="1695" priority="1707" stopIfTrue="1" operator="equal">
      <formula>"Auswärts"</formula>
    </cfRule>
    <cfRule type="cellIs" dxfId="1694" priority="1708" stopIfTrue="1" operator="equal">
      <formula>"Heim"</formula>
    </cfRule>
  </conditionalFormatting>
  <conditionalFormatting sqref="E17">
    <cfRule type="cellIs" dxfId="1693" priority="1705" stopIfTrue="1" operator="equal">
      <formula>"Auswärts"</formula>
    </cfRule>
    <cfRule type="cellIs" dxfId="1692" priority="1706" stopIfTrue="1" operator="equal">
      <formula>"Heim"</formula>
    </cfRule>
  </conditionalFormatting>
  <conditionalFormatting sqref="E17">
    <cfRule type="cellIs" dxfId="1691" priority="1703" stopIfTrue="1" operator="equal">
      <formula>"Auswärts"</formula>
    </cfRule>
    <cfRule type="cellIs" dxfId="1690" priority="1704" stopIfTrue="1" operator="equal">
      <formula>"Heim"</formula>
    </cfRule>
  </conditionalFormatting>
  <conditionalFormatting sqref="E17">
    <cfRule type="cellIs" dxfId="1689" priority="1701" stopIfTrue="1" operator="equal">
      <formula>"Auswärts"</formula>
    </cfRule>
    <cfRule type="cellIs" dxfId="1688" priority="1702" stopIfTrue="1" operator="equal">
      <formula>"Heim"</formula>
    </cfRule>
  </conditionalFormatting>
  <conditionalFormatting sqref="E17">
    <cfRule type="cellIs" dxfId="1687" priority="1699" stopIfTrue="1" operator="equal">
      <formula>"Auswärts"</formula>
    </cfRule>
    <cfRule type="cellIs" dxfId="1686" priority="1700" stopIfTrue="1" operator="equal">
      <formula>"Heim"</formula>
    </cfRule>
  </conditionalFormatting>
  <conditionalFormatting sqref="E17">
    <cfRule type="cellIs" dxfId="1685" priority="1697" stopIfTrue="1" operator="equal">
      <formula>"Auswärts"</formula>
    </cfRule>
    <cfRule type="cellIs" dxfId="1684" priority="1698" stopIfTrue="1" operator="equal">
      <formula>"Heim"</formula>
    </cfRule>
  </conditionalFormatting>
  <conditionalFormatting sqref="C17">
    <cfRule type="cellIs" dxfId="1683" priority="1647" stopIfTrue="1" operator="equal">
      <formula>"Auswärts"</formula>
    </cfRule>
    <cfRule type="cellIs" dxfId="1682" priority="1648" stopIfTrue="1" operator="equal">
      <formula>"Heim"</formula>
    </cfRule>
  </conditionalFormatting>
  <conditionalFormatting sqref="C17">
    <cfRule type="cellIs" dxfId="1681" priority="1645" stopIfTrue="1" operator="equal">
      <formula>"Auswärts"</formula>
    </cfRule>
    <cfRule type="cellIs" dxfId="1680" priority="1646" stopIfTrue="1" operator="equal">
      <formula>"Heim"</formula>
    </cfRule>
  </conditionalFormatting>
  <conditionalFormatting sqref="C17">
    <cfRule type="cellIs" dxfId="1679" priority="1631" stopIfTrue="1" operator="equal">
      <formula>"Auswärts"</formula>
    </cfRule>
    <cfRule type="cellIs" dxfId="1678" priority="1632" stopIfTrue="1" operator="equal">
      <formula>"Heim"</formula>
    </cfRule>
  </conditionalFormatting>
  <conditionalFormatting sqref="C17">
    <cfRule type="cellIs" dxfId="1677" priority="1629" stopIfTrue="1" operator="equal">
      <formula>"Auswärts"</formula>
    </cfRule>
    <cfRule type="cellIs" dxfId="1676" priority="1630" stopIfTrue="1" operator="equal">
      <formula>"Heim"</formula>
    </cfRule>
  </conditionalFormatting>
  <conditionalFormatting sqref="C17">
    <cfRule type="cellIs" dxfId="1675" priority="1583" stopIfTrue="1" operator="equal">
      <formula>"Auswärts"</formula>
    </cfRule>
    <cfRule type="cellIs" dxfId="1674" priority="1584" stopIfTrue="1" operator="equal">
      <formula>"Heim"</formula>
    </cfRule>
  </conditionalFormatting>
  <conditionalFormatting sqref="C17">
    <cfRule type="cellIs" dxfId="1673" priority="1581" stopIfTrue="1" operator="equal">
      <formula>"Auswärts"</formula>
    </cfRule>
    <cfRule type="cellIs" dxfId="1672" priority="1582" stopIfTrue="1" operator="equal">
      <formula>"Heim"</formula>
    </cfRule>
  </conditionalFormatting>
  <conditionalFormatting sqref="C17">
    <cfRule type="cellIs" dxfId="1671" priority="1679" stopIfTrue="1" operator="equal">
      <formula>"Auswärts"</formula>
    </cfRule>
    <cfRule type="cellIs" dxfId="1670" priority="1680" stopIfTrue="1" operator="equal">
      <formula>"Heim"</formula>
    </cfRule>
  </conditionalFormatting>
  <conditionalFormatting sqref="C17">
    <cfRule type="cellIs" dxfId="1669" priority="1677" stopIfTrue="1" operator="equal">
      <formula>"Auswärts"</formula>
    </cfRule>
    <cfRule type="cellIs" dxfId="1668" priority="1678" stopIfTrue="1" operator="equal">
      <formula>"Heim"</formula>
    </cfRule>
  </conditionalFormatting>
  <conditionalFormatting sqref="C17">
    <cfRule type="cellIs" dxfId="1667" priority="1595" stopIfTrue="1" operator="equal">
      <formula>"Auswärts"</formula>
    </cfRule>
    <cfRule type="cellIs" dxfId="1666" priority="1596" stopIfTrue="1" operator="equal">
      <formula>"Heim"</formula>
    </cfRule>
  </conditionalFormatting>
  <conditionalFormatting sqref="C17">
    <cfRule type="cellIs" dxfId="1665" priority="1593" stopIfTrue="1" operator="equal">
      <formula>"Auswärts"</formula>
    </cfRule>
    <cfRule type="cellIs" dxfId="1664" priority="1594" stopIfTrue="1" operator="equal">
      <formula>"Heim"</formula>
    </cfRule>
  </conditionalFormatting>
  <conditionalFormatting sqref="C17">
    <cfRule type="cellIs" dxfId="1663" priority="1671" stopIfTrue="1" operator="equal">
      <formula>"Auswärts"</formula>
    </cfRule>
    <cfRule type="cellIs" dxfId="1662" priority="1672" stopIfTrue="1" operator="equal">
      <formula>"Heim"</formula>
    </cfRule>
  </conditionalFormatting>
  <conditionalFormatting sqref="C17">
    <cfRule type="cellIs" dxfId="1661" priority="1669" stopIfTrue="1" operator="equal">
      <formula>"Auswärts"</formula>
    </cfRule>
    <cfRule type="cellIs" dxfId="1660" priority="1670" stopIfTrue="1" operator="equal">
      <formula>"Heim"</formula>
    </cfRule>
  </conditionalFormatting>
  <conditionalFormatting sqref="C17">
    <cfRule type="cellIs" dxfId="1659" priority="1667" stopIfTrue="1" operator="equal">
      <formula>"Auswärts"</formula>
    </cfRule>
    <cfRule type="cellIs" dxfId="1658" priority="1668" stopIfTrue="1" operator="equal">
      <formula>"Heim"</formula>
    </cfRule>
  </conditionalFormatting>
  <conditionalFormatting sqref="C17">
    <cfRule type="cellIs" dxfId="1657" priority="1665" stopIfTrue="1" operator="equal">
      <formula>"Auswärts"</formula>
    </cfRule>
    <cfRule type="cellIs" dxfId="1656" priority="1666" stopIfTrue="1" operator="equal">
      <formula>"Heim"</formula>
    </cfRule>
  </conditionalFormatting>
  <conditionalFormatting sqref="C17">
    <cfRule type="cellIs" dxfId="1655" priority="1663" stopIfTrue="1" operator="equal">
      <formula>"Auswärts"</formula>
    </cfRule>
    <cfRule type="cellIs" dxfId="1654" priority="1664" stopIfTrue="1" operator="equal">
      <formula>"Heim"</formula>
    </cfRule>
  </conditionalFormatting>
  <conditionalFormatting sqref="C17">
    <cfRule type="cellIs" dxfId="1653" priority="1661" stopIfTrue="1" operator="equal">
      <formula>"Auswärts"</formula>
    </cfRule>
    <cfRule type="cellIs" dxfId="1652" priority="1662" stopIfTrue="1" operator="equal">
      <formula>"Heim"</formula>
    </cfRule>
  </conditionalFormatting>
  <conditionalFormatting sqref="C17">
    <cfRule type="cellIs" dxfId="1651" priority="1659" stopIfTrue="1" operator="equal">
      <formula>"Auswärts"</formula>
    </cfRule>
    <cfRule type="cellIs" dxfId="1650" priority="1660" stopIfTrue="1" operator="equal">
      <formula>"Heim"</formula>
    </cfRule>
  </conditionalFormatting>
  <conditionalFormatting sqref="C17">
    <cfRule type="cellIs" dxfId="1649" priority="1657" stopIfTrue="1" operator="equal">
      <formula>"Auswärts"</formula>
    </cfRule>
    <cfRule type="cellIs" dxfId="1648" priority="1658" stopIfTrue="1" operator="equal">
      <formula>"Heim"</formula>
    </cfRule>
  </conditionalFormatting>
  <conditionalFormatting sqref="C17">
    <cfRule type="cellIs" dxfId="1647" priority="1655" stopIfTrue="1" operator="equal">
      <formula>"Auswärts"</formula>
    </cfRule>
    <cfRule type="cellIs" dxfId="1646" priority="1656" stopIfTrue="1" operator="equal">
      <formula>"Heim"</formula>
    </cfRule>
  </conditionalFormatting>
  <conditionalFormatting sqref="C17">
    <cfRule type="cellIs" dxfId="1645" priority="1653" stopIfTrue="1" operator="equal">
      <formula>"Auswärts"</formula>
    </cfRule>
    <cfRule type="cellIs" dxfId="1644" priority="1654" stopIfTrue="1" operator="equal">
      <formula>"Heim"</formula>
    </cfRule>
  </conditionalFormatting>
  <conditionalFormatting sqref="C17">
    <cfRule type="cellIs" dxfId="1643" priority="1651" stopIfTrue="1" operator="equal">
      <formula>"Auswärts"</formula>
    </cfRule>
    <cfRule type="cellIs" dxfId="1642" priority="1652" stopIfTrue="1" operator="equal">
      <formula>"Heim"</formula>
    </cfRule>
  </conditionalFormatting>
  <conditionalFormatting sqref="C17">
    <cfRule type="cellIs" dxfId="1641" priority="1649" stopIfTrue="1" operator="equal">
      <formula>"Auswärts"</formula>
    </cfRule>
    <cfRule type="cellIs" dxfId="1640" priority="1650" stopIfTrue="1" operator="equal">
      <formula>"Heim"</formula>
    </cfRule>
  </conditionalFormatting>
  <conditionalFormatting sqref="C17">
    <cfRule type="cellIs" dxfId="1639" priority="1643" stopIfTrue="1" operator="equal">
      <formula>"Auswärts"</formula>
    </cfRule>
    <cfRule type="cellIs" dxfId="1638" priority="1644" stopIfTrue="1" operator="equal">
      <formula>"Heim"</formula>
    </cfRule>
  </conditionalFormatting>
  <conditionalFormatting sqref="C17">
    <cfRule type="cellIs" dxfId="1637" priority="1641" stopIfTrue="1" operator="equal">
      <formula>"Auswärts"</formula>
    </cfRule>
    <cfRule type="cellIs" dxfId="1636" priority="1642" stopIfTrue="1" operator="equal">
      <formula>"Heim"</formula>
    </cfRule>
  </conditionalFormatting>
  <conditionalFormatting sqref="C17">
    <cfRule type="cellIs" dxfId="1635" priority="1639" stopIfTrue="1" operator="equal">
      <formula>"Auswärts"</formula>
    </cfRule>
    <cfRule type="cellIs" dxfId="1634" priority="1640" stopIfTrue="1" operator="equal">
      <formula>"Heim"</formula>
    </cfRule>
  </conditionalFormatting>
  <conditionalFormatting sqref="C17">
    <cfRule type="cellIs" dxfId="1633" priority="1637" stopIfTrue="1" operator="equal">
      <formula>"Auswärts"</formula>
    </cfRule>
    <cfRule type="cellIs" dxfId="1632" priority="1638" stopIfTrue="1" operator="equal">
      <formula>"Heim"</formula>
    </cfRule>
  </conditionalFormatting>
  <conditionalFormatting sqref="C17">
    <cfRule type="cellIs" dxfId="1631" priority="1635" stopIfTrue="1" operator="equal">
      <formula>"Auswärts"</formula>
    </cfRule>
    <cfRule type="cellIs" dxfId="1630" priority="1636" stopIfTrue="1" operator="equal">
      <formula>"Heim"</formula>
    </cfRule>
  </conditionalFormatting>
  <conditionalFormatting sqref="C17">
    <cfRule type="cellIs" dxfId="1629" priority="1633" stopIfTrue="1" operator="equal">
      <formula>"Auswärts"</formula>
    </cfRule>
    <cfRule type="cellIs" dxfId="1628" priority="1634" stopIfTrue="1" operator="equal">
      <formula>"Heim"</formula>
    </cfRule>
  </conditionalFormatting>
  <conditionalFormatting sqref="C17">
    <cfRule type="cellIs" dxfId="1627" priority="1627" stopIfTrue="1" operator="equal">
      <formula>"Auswärts"</formula>
    </cfRule>
    <cfRule type="cellIs" dxfId="1626" priority="1628" stopIfTrue="1" operator="equal">
      <formula>"Heim"</formula>
    </cfRule>
  </conditionalFormatting>
  <conditionalFormatting sqref="C17">
    <cfRule type="cellIs" dxfId="1625" priority="1625" stopIfTrue="1" operator="equal">
      <formula>"Auswärts"</formula>
    </cfRule>
    <cfRule type="cellIs" dxfId="1624" priority="1626" stopIfTrue="1" operator="equal">
      <formula>"Heim"</formula>
    </cfRule>
  </conditionalFormatting>
  <conditionalFormatting sqref="C17">
    <cfRule type="cellIs" dxfId="1623" priority="1623" stopIfTrue="1" operator="equal">
      <formula>"Auswärts"</formula>
    </cfRule>
    <cfRule type="cellIs" dxfId="1622" priority="1624" stopIfTrue="1" operator="equal">
      <formula>"Heim"</formula>
    </cfRule>
  </conditionalFormatting>
  <conditionalFormatting sqref="C17">
    <cfRule type="cellIs" dxfId="1621" priority="1621" stopIfTrue="1" operator="equal">
      <formula>"Auswärts"</formula>
    </cfRule>
    <cfRule type="cellIs" dxfId="1620" priority="1622" stopIfTrue="1" operator="equal">
      <formula>"Heim"</formula>
    </cfRule>
  </conditionalFormatting>
  <conditionalFormatting sqref="C17">
    <cfRule type="cellIs" dxfId="1619" priority="1619" stopIfTrue="1" operator="equal">
      <formula>"Auswärts"</formula>
    </cfRule>
    <cfRule type="cellIs" dxfId="1618" priority="1620" stopIfTrue="1" operator="equal">
      <formula>"Heim"</formula>
    </cfRule>
  </conditionalFormatting>
  <conditionalFormatting sqref="C17">
    <cfRule type="cellIs" dxfId="1617" priority="1617" stopIfTrue="1" operator="equal">
      <formula>"Auswärts"</formula>
    </cfRule>
    <cfRule type="cellIs" dxfId="1616" priority="1618" stopIfTrue="1" operator="equal">
      <formula>"Heim"</formula>
    </cfRule>
  </conditionalFormatting>
  <conditionalFormatting sqref="C17">
    <cfRule type="cellIs" dxfId="1615" priority="1615" stopIfTrue="1" operator="equal">
      <formula>"Auswärts"</formula>
    </cfRule>
    <cfRule type="cellIs" dxfId="1614" priority="1616" stopIfTrue="1" operator="equal">
      <formula>"Heim"</formula>
    </cfRule>
  </conditionalFormatting>
  <conditionalFormatting sqref="C17">
    <cfRule type="cellIs" dxfId="1613" priority="1613" stopIfTrue="1" operator="equal">
      <formula>"Auswärts"</formula>
    </cfRule>
    <cfRule type="cellIs" dxfId="1612" priority="1614" stopIfTrue="1" operator="equal">
      <formula>"Heim"</formula>
    </cfRule>
  </conditionalFormatting>
  <conditionalFormatting sqref="C17">
    <cfRule type="cellIs" dxfId="1611" priority="1611" stopIfTrue="1" operator="equal">
      <formula>"Auswärts"</formula>
    </cfRule>
    <cfRule type="cellIs" dxfId="1610" priority="1612" stopIfTrue="1" operator="equal">
      <formula>"Heim"</formula>
    </cfRule>
  </conditionalFormatting>
  <conditionalFormatting sqref="C17">
    <cfRule type="cellIs" dxfId="1609" priority="1609" stopIfTrue="1" operator="equal">
      <formula>"Auswärts"</formula>
    </cfRule>
    <cfRule type="cellIs" dxfId="1608" priority="1610" stopIfTrue="1" operator="equal">
      <formula>"Heim"</formula>
    </cfRule>
  </conditionalFormatting>
  <conditionalFormatting sqref="C17">
    <cfRule type="cellIs" dxfId="1607" priority="1607" stopIfTrue="1" operator="equal">
      <formula>"Auswärts"</formula>
    </cfRule>
    <cfRule type="cellIs" dxfId="1606" priority="1608" stopIfTrue="1" operator="equal">
      <formula>"Heim"</formula>
    </cfRule>
  </conditionalFormatting>
  <conditionalFormatting sqref="C17">
    <cfRule type="cellIs" dxfId="1605" priority="1605" stopIfTrue="1" operator="equal">
      <formula>"Auswärts"</formula>
    </cfRule>
    <cfRule type="cellIs" dxfId="1604" priority="1606" stopIfTrue="1" operator="equal">
      <formula>"Heim"</formula>
    </cfRule>
  </conditionalFormatting>
  <conditionalFormatting sqref="C17">
    <cfRule type="cellIs" dxfId="1603" priority="1603" stopIfTrue="1" operator="equal">
      <formula>"Auswärts"</formula>
    </cfRule>
    <cfRule type="cellIs" dxfId="1602" priority="1604" stopIfTrue="1" operator="equal">
      <formula>"Heim"</formula>
    </cfRule>
  </conditionalFormatting>
  <conditionalFormatting sqref="C17">
    <cfRule type="cellIs" dxfId="1601" priority="1601" stopIfTrue="1" operator="equal">
      <formula>"Auswärts"</formula>
    </cfRule>
    <cfRule type="cellIs" dxfId="1600" priority="1602" stopIfTrue="1" operator="equal">
      <formula>"Heim"</formula>
    </cfRule>
  </conditionalFormatting>
  <conditionalFormatting sqref="C17">
    <cfRule type="cellIs" dxfId="1599" priority="1599" stopIfTrue="1" operator="equal">
      <formula>"Auswärts"</formula>
    </cfRule>
    <cfRule type="cellIs" dxfId="1598" priority="1600" stopIfTrue="1" operator="equal">
      <formula>"Heim"</formula>
    </cfRule>
  </conditionalFormatting>
  <conditionalFormatting sqref="C17">
    <cfRule type="cellIs" dxfId="1597" priority="1597" stopIfTrue="1" operator="equal">
      <formula>"Auswärts"</formula>
    </cfRule>
    <cfRule type="cellIs" dxfId="1596" priority="1598" stopIfTrue="1" operator="equal">
      <formula>"Heim"</formula>
    </cfRule>
  </conditionalFormatting>
  <conditionalFormatting sqref="C17">
    <cfRule type="cellIs" dxfId="1595" priority="1591" stopIfTrue="1" operator="equal">
      <formula>"Auswärts"</formula>
    </cfRule>
    <cfRule type="cellIs" dxfId="1594" priority="1592" stopIfTrue="1" operator="equal">
      <formula>"Heim"</formula>
    </cfRule>
  </conditionalFormatting>
  <conditionalFormatting sqref="C17">
    <cfRule type="cellIs" dxfId="1593" priority="1589" stopIfTrue="1" operator="equal">
      <formula>"Auswärts"</formula>
    </cfRule>
    <cfRule type="cellIs" dxfId="1592" priority="1590" stopIfTrue="1" operator="equal">
      <formula>"Heim"</formula>
    </cfRule>
  </conditionalFormatting>
  <conditionalFormatting sqref="C17">
    <cfRule type="cellIs" dxfId="1591" priority="1587" stopIfTrue="1" operator="equal">
      <formula>"Auswärts"</formula>
    </cfRule>
    <cfRule type="cellIs" dxfId="1590" priority="1588" stopIfTrue="1" operator="equal">
      <formula>"Heim"</formula>
    </cfRule>
  </conditionalFormatting>
  <conditionalFormatting sqref="C17">
    <cfRule type="cellIs" dxfId="1589" priority="1585" stopIfTrue="1" operator="equal">
      <formula>"Auswärts"</formula>
    </cfRule>
    <cfRule type="cellIs" dxfId="1588" priority="1586" stopIfTrue="1" operator="equal">
      <formula>"Heim"</formula>
    </cfRule>
  </conditionalFormatting>
  <conditionalFormatting sqref="C17">
    <cfRule type="cellIs" dxfId="1587" priority="1579" stopIfTrue="1" operator="equal">
      <formula>"Auswärts"</formula>
    </cfRule>
    <cfRule type="cellIs" dxfId="1586" priority="1580" stopIfTrue="1" operator="equal">
      <formula>"Heim"</formula>
    </cfRule>
  </conditionalFormatting>
  <conditionalFormatting sqref="C17">
    <cfRule type="cellIs" dxfId="1585" priority="1577" stopIfTrue="1" operator="equal">
      <formula>"Auswärts"</formula>
    </cfRule>
    <cfRule type="cellIs" dxfId="1584" priority="1578" stopIfTrue="1" operator="equal">
      <formula>"Heim"</formula>
    </cfRule>
  </conditionalFormatting>
  <conditionalFormatting sqref="C17">
    <cfRule type="cellIs" dxfId="1583" priority="1575" stopIfTrue="1" operator="equal">
      <formula>"Auswärts"</formula>
    </cfRule>
    <cfRule type="cellIs" dxfId="1582" priority="1576" stopIfTrue="1" operator="equal">
      <formula>"Heim"</formula>
    </cfRule>
  </conditionalFormatting>
  <conditionalFormatting sqref="C17">
    <cfRule type="cellIs" dxfId="1581" priority="1573" stopIfTrue="1" operator="equal">
      <formula>"Auswärts"</formula>
    </cfRule>
    <cfRule type="cellIs" dxfId="1580" priority="1574" stopIfTrue="1" operator="equal">
      <formula>"Heim"</formula>
    </cfRule>
  </conditionalFormatting>
  <conditionalFormatting sqref="C17">
    <cfRule type="cellIs" dxfId="1579" priority="1571" stopIfTrue="1" operator="equal">
      <formula>"Auswärts"</formula>
    </cfRule>
    <cfRule type="cellIs" dxfId="1578" priority="1572" stopIfTrue="1" operator="equal">
      <formula>"Heim"</formula>
    </cfRule>
  </conditionalFormatting>
  <conditionalFormatting sqref="C17">
    <cfRule type="cellIs" dxfId="1577" priority="1569" stopIfTrue="1" operator="equal">
      <formula>"Auswärts"</formula>
    </cfRule>
    <cfRule type="cellIs" dxfId="1576" priority="1570" stopIfTrue="1" operator="equal">
      <formula>"Heim"</formula>
    </cfRule>
  </conditionalFormatting>
  <conditionalFormatting sqref="C17">
    <cfRule type="cellIs" dxfId="1575" priority="1683" stopIfTrue="1" operator="equal">
      <formula>"Auswärts"</formula>
    </cfRule>
    <cfRule type="cellIs" dxfId="1574" priority="1684" stopIfTrue="1" operator="equal">
      <formula>"Heim"</formula>
    </cfRule>
  </conditionalFormatting>
  <conditionalFormatting sqref="C17">
    <cfRule type="cellIs" dxfId="1573" priority="1681" stopIfTrue="1" operator="equal">
      <formula>"Auswärts"</formula>
    </cfRule>
    <cfRule type="cellIs" dxfId="1572" priority="1682" stopIfTrue="1" operator="equal">
      <formula>"Heim"</formula>
    </cfRule>
  </conditionalFormatting>
  <conditionalFormatting sqref="C17">
    <cfRule type="cellIs" dxfId="1571" priority="1675" stopIfTrue="1" operator="equal">
      <formula>"Auswärts"</formula>
    </cfRule>
    <cfRule type="cellIs" dxfId="1570" priority="1676" stopIfTrue="1" operator="equal">
      <formula>"Heim"</formula>
    </cfRule>
  </conditionalFormatting>
  <conditionalFormatting sqref="C17">
    <cfRule type="cellIs" dxfId="1569" priority="1673" stopIfTrue="1" operator="equal">
      <formula>"Auswärts"</formula>
    </cfRule>
    <cfRule type="cellIs" dxfId="1568" priority="1674" stopIfTrue="1" operator="equal">
      <formula>"Heim"</formula>
    </cfRule>
  </conditionalFormatting>
  <conditionalFormatting sqref="E19">
    <cfRule type="cellIs" dxfId="1567" priority="1463" stopIfTrue="1" operator="equal">
      <formula>"Auswärts"</formula>
    </cfRule>
    <cfRule type="cellIs" dxfId="1566" priority="1464" stopIfTrue="1" operator="equal">
      <formula>"Heim"</formula>
    </cfRule>
  </conditionalFormatting>
  <conditionalFormatting sqref="E19">
    <cfRule type="cellIs" dxfId="1565" priority="1461" stopIfTrue="1" operator="equal">
      <formula>"Auswärts"</formula>
    </cfRule>
    <cfRule type="cellIs" dxfId="1564" priority="1462" stopIfTrue="1" operator="equal">
      <formula>"Heim"</formula>
    </cfRule>
  </conditionalFormatting>
  <conditionalFormatting sqref="F19">
    <cfRule type="cellIs" dxfId="1563" priority="1567" stopIfTrue="1" operator="equal">
      <formula>"Auswärts"</formula>
    </cfRule>
    <cfRule type="cellIs" dxfId="1562" priority="1568" stopIfTrue="1" operator="equal">
      <formula>"Heim"</formula>
    </cfRule>
  </conditionalFormatting>
  <conditionalFormatting sqref="F19">
    <cfRule type="cellIs" dxfId="1561" priority="1565" stopIfTrue="1" operator="equal">
      <formula>"Auswärts"</formula>
    </cfRule>
    <cfRule type="cellIs" dxfId="1560" priority="1566" stopIfTrue="1" operator="equal">
      <formula>"Heim"</formula>
    </cfRule>
  </conditionalFormatting>
  <conditionalFormatting sqref="D19">
    <cfRule type="cellIs" dxfId="1559" priority="1563" stopIfTrue="1" operator="equal">
      <formula>"Auswärts"</formula>
    </cfRule>
    <cfRule type="cellIs" dxfId="1558" priority="1564" stopIfTrue="1" operator="equal">
      <formula>"Heim"</formula>
    </cfRule>
  </conditionalFormatting>
  <conditionalFormatting sqref="D19">
    <cfRule type="cellIs" dxfId="1557" priority="1561" stopIfTrue="1" operator="equal">
      <formula>"Auswärts"</formula>
    </cfRule>
    <cfRule type="cellIs" dxfId="1556" priority="1562" stopIfTrue="1" operator="equal">
      <formula>"Heim"</formula>
    </cfRule>
  </conditionalFormatting>
  <conditionalFormatting sqref="D19">
    <cfRule type="cellIs" dxfId="1555" priority="1559" stopIfTrue="1" operator="equal">
      <formula>"Auswärts"</formula>
    </cfRule>
    <cfRule type="cellIs" dxfId="1554" priority="1560" stopIfTrue="1" operator="equal">
      <formula>"Heim"</formula>
    </cfRule>
  </conditionalFormatting>
  <conditionalFormatting sqref="D19">
    <cfRule type="cellIs" dxfId="1553" priority="1557" stopIfTrue="1" operator="equal">
      <formula>"Auswärts"</formula>
    </cfRule>
    <cfRule type="cellIs" dxfId="1552" priority="1558" stopIfTrue="1" operator="equal">
      <formula>"Heim"</formula>
    </cfRule>
  </conditionalFormatting>
  <conditionalFormatting sqref="D19">
    <cfRule type="cellIs" dxfId="1551" priority="1555" stopIfTrue="1" operator="equal">
      <formula>"Auswärts"</formula>
    </cfRule>
    <cfRule type="cellIs" dxfId="1550" priority="1556" stopIfTrue="1" operator="equal">
      <formula>"Heim"</formula>
    </cfRule>
  </conditionalFormatting>
  <conditionalFormatting sqref="D19">
    <cfRule type="cellIs" dxfId="1549" priority="1553" stopIfTrue="1" operator="equal">
      <formula>"Auswärts"</formula>
    </cfRule>
    <cfRule type="cellIs" dxfId="1548" priority="1554" stopIfTrue="1" operator="equal">
      <formula>"Heim"</formula>
    </cfRule>
  </conditionalFormatting>
  <conditionalFormatting sqref="D19">
    <cfRule type="cellIs" dxfId="1547" priority="1551" stopIfTrue="1" operator="equal">
      <formula>"Auswärts"</formula>
    </cfRule>
    <cfRule type="cellIs" dxfId="1546" priority="1552" stopIfTrue="1" operator="equal">
      <formula>"Heim"</formula>
    </cfRule>
  </conditionalFormatting>
  <conditionalFormatting sqref="D19">
    <cfRule type="cellIs" dxfId="1545" priority="1549" stopIfTrue="1" operator="equal">
      <formula>"Auswärts"</formula>
    </cfRule>
    <cfRule type="cellIs" dxfId="1544" priority="1550" stopIfTrue="1" operator="equal">
      <formula>"Heim"</formula>
    </cfRule>
  </conditionalFormatting>
  <conditionalFormatting sqref="D19">
    <cfRule type="cellIs" dxfId="1543" priority="1547" stopIfTrue="1" operator="equal">
      <formula>"Auswärts"</formula>
    </cfRule>
    <cfRule type="cellIs" dxfId="1542" priority="1548" stopIfTrue="1" operator="equal">
      <formula>"Heim"</formula>
    </cfRule>
  </conditionalFormatting>
  <conditionalFormatting sqref="D19">
    <cfRule type="cellIs" dxfId="1541" priority="1545" stopIfTrue="1" operator="equal">
      <formula>"Auswärts"</formula>
    </cfRule>
    <cfRule type="cellIs" dxfId="1540" priority="1546" stopIfTrue="1" operator="equal">
      <formula>"Heim"</formula>
    </cfRule>
  </conditionalFormatting>
  <conditionalFormatting sqref="D19">
    <cfRule type="cellIs" dxfId="1539" priority="1543" stopIfTrue="1" operator="equal">
      <formula>"Auswärts"</formula>
    </cfRule>
    <cfRule type="cellIs" dxfId="1538" priority="1544" stopIfTrue="1" operator="equal">
      <formula>"Heim"</formula>
    </cfRule>
  </conditionalFormatting>
  <conditionalFormatting sqref="D19">
    <cfRule type="cellIs" dxfId="1537" priority="1541" stopIfTrue="1" operator="equal">
      <formula>"Auswärts"</formula>
    </cfRule>
    <cfRule type="cellIs" dxfId="1536" priority="1542" stopIfTrue="1" operator="equal">
      <formula>"Heim"</formula>
    </cfRule>
  </conditionalFormatting>
  <conditionalFormatting sqref="D19">
    <cfRule type="cellIs" dxfId="1535" priority="1539" stopIfTrue="1" operator="equal">
      <formula>"Auswärts"</formula>
    </cfRule>
    <cfRule type="cellIs" dxfId="1534" priority="1540" stopIfTrue="1" operator="equal">
      <formula>"Heim"</formula>
    </cfRule>
  </conditionalFormatting>
  <conditionalFormatting sqref="D19">
    <cfRule type="cellIs" dxfId="1533" priority="1537" stopIfTrue="1" operator="equal">
      <formula>"Auswärts"</formula>
    </cfRule>
    <cfRule type="cellIs" dxfId="1532" priority="1538" stopIfTrue="1" operator="equal">
      <formula>"Heim"</formula>
    </cfRule>
  </conditionalFormatting>
  <conditionalFormatting sqref="D19">
    <cfRule type="cellIs" dxfId="1531" priority="1535" stopIfTrue="1" operator="equal">
      <formula>"Auswärts"</formula>
    </cfRule>
    <cfRule type="cellIs" dxfId="1530" priority="1536" stopIfTrue="1" operator="equal">
      <formula>"Heim"</formula>
    </cfRule>
  </conditionalFormatting>
  <conditionalFormatting sqref="D19">
    <cfRule type="cellIs" dxfId="1529" priority="1533" stopIfTrue="1" operator="equal">
      <formula>"Auswärts"</formula>
    </cfRule>
    <cfRule type="cellIs" dxfId="1528" priority="1534" stopIfTrue="1" operator="equal">
      <formula>"Heim"</formula>
    </cfRule>
  </conditionalFormatting>
  <conditionalFormatting sqref="D19">
    <cfRule type="cellIs" dxfId="1527" priority="1531" stopIfTrue="1" operator="equal">
      <formula>"Auswärts"</formula>
    </cfRule>
    <cfRule type="cellIs" dxfId="1526" priority="1532" stopIfTrue="1" operator="equal">
      <formula>"Heim"</formula>
    </cfRule>
  </conditionalFormatting>
  <conditionalFormatting sqref="D19">
    <cfRule type="cellIs" dxfId="1525" priority="1529" stopIfTrue="1" operator="equal">
      <formula>"Auswärts"</formula>
    </cfRule>
    <cfRule type="cellIs" dxfId="1524" priority="1530" stopIfTrue="1" operator="equal">
      <formula>"Heim"</formula>
    </cfRule>
  </conditionalFormatting>
  <conditionalFormatting sqref="D19">
    <cfRule type="cellIs" dxfId="1523" priority="1527" stopIfTrue="1" operator="equal">
      <formula>"Auswärts"</formula>
    </cfRule>
    <cfRule type="cellIs" dxfId="1522" priority="1528" stopIfTrue="1" operator="equal">
      <formula>"Heim"</formula>
    </cfRule>
  </conditionalFormatting>
  <conditionalFormatting sqref="D19">
    <cfRule type="cellIs" dxfId="1521" priority="1525" stopIfTrue="1" operator="equal">
      <formula>"Auswärts"</formula>
    </cfRule>
    <cfRule type="cellIs" dxfId="1520" priority="1526" stopIfTrue="1" operator="equal">
      <formula>"Heim"</formula>
    </cfRule>
  </conditionalFormatting>
  <conditionalFormatting sqref="D19">
    <cfRule type="cellIs" dxfId="1519" priority="1523" stopIfTrue="1" operator="equal">
      <formula>"Auswärts"</formula>
    </cfRule>
    <cfRule type="cellIs" dxfId="1518" priority="1524" stopIfTrue="1" operator="equal">
      <formula>"Heim"</formula>
    </cfRule>
  </conditionalFormatting>
  <conditionalFormatting sqref="D19">
    <cfRule type="cellIs" dxfId="1517" priority="1521" stopIfTrue="1" operator="equal">
      <formula>"Auswärts"</formula>
    </cfRule>
    <cfRule type="cellIs" dxfId="1516" priority="1522" stopIfTrue="1" operator="equal">
      <formula>"Heim"</formula>
    </cfRule>
  </conditionalFormatting>
  <conditionalFormatting sqref="D19">
    <cfRule type="cellIs" dxfId="1515" priority="1519" stopIfTrue="1" operator="equal">
      <formula>"Auswärts"</formula>
    </cfRule>
    <cfRule type="cellIs" dxfId="1514" priority="1520" stopIfTrue="1" operator="equal">
      <formula>"Heim"</formula>
    </cfRule>
  </conditionalFormatting>
  <conditionalFormatting sqref="D19">
    <cfRule type="cellIs" dxfId="1513" priority="1517" stopIfTrue="1" operator="equal">
      <formula>"Auswärts"</formula>
    </cfRule>
    <cfRule type="cellIs" dxfId="1512" priority="1518" stopIfTrue="1" operator="equal">
      <formula>"Heim"</formula>
    </cfRule>
  </conditionalFormatting>
  <conditionalFormatting sqref="D19">
    <cfRule type="cellIs" dxfId="1511" priority="1515" stopIfTrue="1" operator="equal">
      <formula>"Auswärts"</formula>
    </cfRule>
    <cfRule type="cellIs" dxfId="1510" priority="1516" stopIfTrue="1" operator="equal">
      <formula>"Heim"</formula>
    </cfRule>
  </conditionalFormatting>
  <conditionalFormatting sqref="D19">
    <cfRule type="cellIs" dxfId="1509" priority="1513" stopIfTrue="1" operator="equal">
      <formula>"Auswärts"</formula>
    </cfRule>
    <cfRule type="cellIs" dxfId="1508" priority="1514" stopIfTrue="1" operator="equal">
      <formula>"Heim"</formula>
    </cfRule>
  </conditionalFormatting>
  <conditionalFormatting sqref="E19">
    <cfRule type="cellIs" dxfId="1507" priority="1471" stopIfTrue="1" operator="equal">
      <formula>"Auswärts"</formula>
    </cfRule>
    <cfRule type="cellIs" dxfId="1506" priority="1472" stopIfTrue="1" operator="equal">
      <formula>"Heim"</formula>
    </cfRule>
  </conditionalFormatting>
  <conditionalFormatting sqref="E19">
    <cfRule type="cellIs" dxfId="1505" priority="1469" stopIfTrue="1" operator="equal">
      <formula>"Auswärts"</formula>
    </cfRule>
    <cfRule type="cellIs" dxfId="1504" priority="1470" stopIfTrue="1" operator="equal">
      <formula>"Heim"</formula>
    </cfRule>
  </conditionalFormatting>
  <conditionalFormatting sqref="E19">
    <cfRule type="cellIs" dxfId="1503" priority="1467" stopIfTrue="1" operator="equal">
      <formula>"Auswärts"</formula>
    </cfRule>
    <cfRule type="cellIs" dxfId="1502" priority="1468" stopIfTrue="1" operator="equal">
      <formula>"Heim"</formula>
    </cfRule>
  </conditionalFormatting>
  <conditionalFormatting sqref="E19">
    <cfRule type="cellIs" dxfId="1501" priority="1465" stopIfTrue="1" operator="equal">
      <formula>"Auswärts"</formula>
    </cfRule>
    <cfRule type="cellIs" dxfId="1500" priority="1466" stopIfTrue="1" operator="equal">
      <formula>"Heim"</formula>
    </cfRule>
  </conditionalFormatting>
  <conditionalFormatting sqref="E19">
    <cfRule type="cellIs" dxfId="1499" priority="1511" stopIfTrue="1" operator="equal">
      <formula>"Auswärts"</formula>
    </cfRule>
    <cfRule type="cellIs" dxfId="1498" priority="1512" stopIfTrue="1" operator="equal">
      <formula>"Heim"</formula>
    </cfRule>
  </conditionalFormatting>
  <conditionalFormatting sqref="E19">
    <cfRule type="cellIs" dxfId="1497" priority="1509" stopIfTrue="1" operator="equal">
      <formula>"Auswärts"</formula>
    </cfRule>
    <cfRule type="cellIs" dxfId="1496" priority="1510" stopIfTrue="1" operator="equal">
      <formula>"Heim"</formula>
    </cfRule>
  </conditionalFormatting>
  <conditionalFormatting sqref="E19">
    <cfRule type="cellIs" dxfId="1495" priority="1507" stopIfTrue="1" operator="equal">
      <formula>"Auswärts"</formula>
    </cfRule>
    <cfRule type="cellIs" dxfId="1494" priority="1508" stopIfTrue="1" operator="equal">
      <formula>"Heim"</formula>
    </cfRule>
  </conditionalFormatting>
  <conditionalFormatting sqref="E19">
    <cfRule type="cellIs" dxfId="1493" priority="1505" stopIfTrue="1" operator="equal">
      <formula>"Auswärts"</formula>
    </cfRule>
    <cfRule type="cellIs" dxfId="1492" priority="1506" stopIfTrue="1" operator="equal">
      <formula>"Heim"</formula>
    </cfRule>
  </conditionalFormatting>
  <conditionalFormatting sqref="E19">
    <cfRule type="cellIs" dxfId="1491" priority="1503" stopIfTrue="1" operator="equal">
      <formula>"Auswärts"</formula>
    </cfRule>
    <cfRule type="cellIs" dxfId="1490" priority="1504" stopIfTrue="1" operator="equal">
      <formula>"Heim"</formula>
    </cfRule>
  </conditionalFormatting>
  <conditionalFormatting sqref="E19">
    <cfRule type="cellIs" dxfId="1489" priority="1501" stopIfTrue="1" operator="equal">
      <formula>"Auswärts"</formula>
    </cfRule>
    <cfRule type="cellIs" dxfId="1488" priority="1502" stopIfTrue="1" operator="equal">
      <formula>"Heim"</formula>
    </cfRule>
  </conditionalFormatting>
  <conditionalFormatting sqref="E19">
    <cfRule type="cellIs" dxfId="1487" priority="1499" stopIfTrue="1" operator="equal">
      <formula>"Auswärts"</formula>
    </cfRule>
    <cfRule type="cellIs" dxfId="1486" priority="1500" stopIfTrue="1" operator="equal">
      <formula>"Heim"</formula>
    </cfRule>
  </conditionalFormatting>
  <conditionalFormatting sqref="E19">
    <cfRule type="cellIs" dxfId="1485" priority="1497" stopIfTrue="1" operator="equal">
      <formula>"Auswärts"</formula>
    </cfRule>
    <cfRule type="cellIs" dxfId="1484" priority="1498" stopIfTrue="1" operator="equal">
      <formula>"Heim"</formula>
    </cfRule>
  </conditionalFormatting>
  <conditionalFormatting sqref="E19">
    <cfRule type="cellIs" dxfId="1483" priority="1495" stopIfTrue="1" operator="equal">
      <formula>"Auswärts"</formula>
    </cfRule>
    <cfRule type="cellIs" dxfId="1482" priority="1496" stopIfTrue="1" operator="equal">
      <formula>"Heim"</formula>
    </cfRule>
  </conditionalFormatting>
  <conditionalFormatting sqref="E19">
    <cfRule type="cellIs" dxfId="1481" priority="1493" stopIfTrue="1" operator="equal">
      <formula>"Auswärts"</formula>
    </cfRule>
    <cfRule type="cellIs" dxfId="1480" priority="1494" stopIfTrue="1" operator="equal">
      <formula>"Heim"</formula>
    </cfRule>
  </conditionalFormatting>
  <conditionalFormatting sqref="E19">
    <cfRule type="cellIs" dxfId="1479" priority="1491" stopIfTrue="1" operator="equal">
      <formula>"Auswärts"</formula>
    </cfRule>
    <cfRule type="cellIs" dxfId="1478" priority="1492" stopIfTrue="1" operator="equal">
      <formula>"Heim"</formula>
    </cfRule>
  </conditionalFormatting>
  <conditionalFormatting sqref="E19">
    <cfRule type="cellIs" dxfId="1477" priority="1489" stopIfTrue="1" operator="equal">
      <formula>"Auswärts"</formula>
    </cfRule>
    <cfRule type="cellIs" dxfId="1476" priority="1490" stopIfTrue="1" operator="equal">
      <formula>"Heim"</formula>
    </cfRule>
  </conditionalFormatting>
  <conditionalFormatting sqref="E19">
    <cfRule type="cellIs" dxfId="1475" priority="1487" stopIfTrue="1" operator="equal">
      <formula>"Auswärts"</formula>
    </cfRule>
    <cfRule type="cellIs" dxfId="1474" priority="1488" stopIfTrue="1" operator="equal">
      <formula>"Heim"</formula>
    </cfRule>
  </conditionalFormatting>
  <conditionalFormatting sqref="E19">
    <cfRule type="cellIs" dxfId="1473" priority="1485" stopIfTrue="1" operator="equal">
      <formula>"Auswärts"</formula>
    </cfRule>
    <cfRule type="cellIs" dxfId="1472" priority="1486" stopIfTrue="1" operator="equal">
      <formula>"Heim"</formula>
    </cfRule>
  </conditionalFormatting>
  <conditionalFormatting sqref="E19">
    <cfRule type="cellIs" dxfId="1471" priority="1483" stopIfTrue="1" operator="equal">
      <formula>"Auswärts"</formula>
    </cfRule>
    <cfRule type="cellIs" dxfId="1470" priority="1484" stopIfTrue="1" operator="equal">
      <formula>"Heim"</formula>
    </cfRule>
  </conditionalFormatting>
  <conditionalFormatting sqref="E19">
    <cfRule type="cellIs" dxfId="1469" priority="1481" stopIfTrue="1" operator="equal">
      <formula>"Auswärts"</formula>
    </cfRule>
    <cfRule type="cellIs" dxfId="1468" priority="1482" stopIfTrue="1" operator="equal">
      <formula>"Heim"</formula>
    </cfRule>
  </conditionalFormatting>
  <conditionalFormatting sqref="E19">
    <cfRule type="cellIs" dxfId="1467" priority="1479" stopIfTrue="1" operator="equal">
      <formula>"Auswärts"</formula>
    </cfRule>
    <cfRule type="cellIs" dxfId="1466" priority="1480" stopIfTrue="1" operator="equal">
      <formula>"Heim"</formula>
    </cfRule>
  </conditionalFormatting>
  <conditionalFormatting sqref="E19">
    <cfRule type="cellIs" dxfId="1465" priority="1477" stopIfTrue="1" operator="equal">
      <formula>"Auswärts"</formula>
    </cfRule>
    <cfRule type="cellIs" dxfId="1464" priority="1478" stopIfTrue="1" operator="equal">
      <formula>"Heim"</formula>
    </cfRule>
  </conditionalFormatting>
  <conditionalFormatting sqref="E19">
    <cfRule type="cellIs" dxfId="1463" priority="1475" stopIfTrue="1" operator="equal">
      <formula>"Auswärts"</formula>
    </cfRule>
    <cfRule type="cellIs" dxfId="1462" priority="1476" stopIfTrue="1" operator="equal">
      <formula>"Heim"</formula>
    </cfRule>
  </conditionalFormatting>
  <conditionalFormatting sqref="E19">
    <cfRule type="cellIs" dxfId="1461" priority="1473" stopIfTrue="1" operator="equal">
      <formula>"Auswärts"</formula>
    </cfRule>
    <cfRule type="cellIs" dxfId="1460" priority="1474" stopIfTrue="1" operator="equal">
      <formula>"Heim"</formula>
    </cfRule>
  </conditionalFormatting>
  <conditionalFormatting sqref="C19">
    <cfRule type="cellIs" dxfId="1459" priority="1423" stopIfTrue="1" operator="equal">
      <formula>"Auswärts"</formula>
    </cfRule>
    <cfRule type="cellIs" dxfId="1458" priority="1424" stopIfTrue="1" operator="equal">
      <formula>"Heim"</formula>
    </cfRule>
  </conditionalFormatting>
  <conditionalFormatting sqref="C19">
    <cfRule type="cellIs" dxfId="1457" priority="1421" stopIfTrue="1" operator="equal">
      <formula>"Auswärts"</formula>
    </cfRule>
    <cfRule type="cellIs" dxfId="1456" priority="1422" stopIfTrue="1" operator="equal">
      <formula>"Heim"</formula>
    </cfRule>
  </conditionalFormatting>
  <conditionalFormatting sqref="C19">
    <cfRule type="cellIs" dxfId="1455" priority="1407" stopIfTrue="1" operator="equal">
      <formula>"Auswärts"</formula>
    </cfRule>
    <cfRule type="cellIs" dxfId="1454" priority="1408" stopIfTrue="1" operator="equal">
      <formula>"Heim"</formula>
    </cfRule>
  </conditionalFormatting>
  <conditionalFormatting sqref="C19">
    <cfRule type="cellIs" dxfId="1453" priority="1405" stopIfTrue="1" operator="equal">
      <formula>"Auswärts"</formula>
    </cfRule>
    <cfRule type="cellIs" dxfId="1452" priority="1406" stopIfTrue="1" operator="equal">
      <formula>"Heim"</formula>
    </cfRule>
  </conditionalFormatting>
  <conditionalFormatting sqref="C19">
    <cfRule type="cellIs" dxfId="1451" priority="1359" stopIfTrue="1" operator="equal">
      <formula>"Auswärts"</formula>
    </cfRule>
    <cfRule type="cellIs" dxfId="1450" priority="1360" stopIfTrue="1" operator="equal">
      <formula>"Heim"</formula>
    </cfRule>
  </conditionalFormatting>
  <conditionalFormatting sqref="C19">
    <cfRule type="cellIs" dxfId="1449" priority="1357" stopIfTrue="1" operator="equal">
      <formula>"Auswärts"</formula>
    </cfRule>
    <cfRule type="cellIs" dxfId="1448" priority="1358" stopIfTrue="1" operator="equal">
      <formula>"Heim"</formula>
    </cfRule>
  </conditionalFormatting>
  <conditionalFormatting sqref="C19">
    <cfRule type="cellIs" dxfId="1447" priority="1455" stopIfTrue="1" operator="equal">
      <formula>"Auswärts"</formula>
    </cfRule>
    <cfRule type="cellIs" dxfId="1446" priority="1456" stopIfTrue="1" operator="equal">
      <formula>"Heim"</formula>
    </cfRule>
  </conditionalFormatting>
  <conditionalFormatting sqref="C19">
    <cfRule type="cellIs" dxfId="1445" priority="1453" stopIfTrue="1" operator="equal">
      <formula>"Auswärts"</formula>
    </cfRule>
    <cfRule type="cellIs" dxfId="1444" priority="1454" stopIfTrue="1" operator="equal">
      <formula>"Heim"</formula>
    </cfRule>
  </conditionalFormatting>
  <conditionalFormatting sqref="C19">
    <cfRule type="cellIs" dxfId="1443" priority="1371" stopIfTrue="1" operator="equal">
      <formula>"Auswärts"</formula>
    </cfRule>
    <cfRule type="cellIs" dxfId="1442" priority="1372" stopIfTrue="1" operator="equal">
      <formula>"Heim"</formula>
    </cfRule>
  </conditionalFormatting>
  <conditionalFormatting sqref="C19">
    <cfRule type="cellIs" dxfId="1441" priority="1369" stopIfTrue="1" operator="equal">
      <formula>"Auswärts"</formula>
    </cfRule>
    <cfRule type="cellIs" dxfId="1440" priority="1370" stopIfTrue="1" operator="equal">
      <formula>"Heim"</formula>
    </cfRule>
  </conditionalFormatting>
  <conditionalFormatting sqref="C19">
    <cfRule type="cellIs" dxfId="1439" priority="1447" stopIfTrue="1" operator="equal">
      <formula>"Auswärts"</formula>
    </cfRule>
    <cfRule type="cellIs" dxfId="1438" priority="1448" stopIfTrue="1" operator="equal">
      <formula>"Heim"</formula>
    </cfRule>
  </conditionalFormatting>
  <conditionalFormatting sqref="C19">
    <cfRule type="cellIs" dxfId="1437" priority="1445" stopIfTrue="1" operator="equal">
      <formula>"Auswärts"</formula>
    </cfRule>
    <cfRule type="cellIs" dxfId="1436" priority="1446" stopIfTrue="1" operator="equal">
      <formula>"Heim"</formula>
    </cfRule>
  </conditionalFormatting>
  <conditionalFormatting sqref="C19">
    <cfRule type="cellIs" dxfId="1435" priority="1443" stopIfTrue="1" operator="equal">
      <formula>"Auswärts"</formula>
    </cfRule>
    <cfRule type="cellIs" dxfId="1434" priority="1444" stopIfTrue="1" operator="equal">
      <formula>"Heim"</formula>
    </cfRule>
  </conditionalFormatting>
  <conditionalFormatting sqref="C19">
    <cfRule type="cellIs" dxfId="1433" priority="1441" stopIfTrue="1" operator="equal">
      <formula>"Auswärts"</formula>
    </cfRule>
    <cfRule type="cellIs" dxfId="1432" priority="1442" stopIfTrue="1" operator="equal">
      <formula>"Heim"</formula>
    </cfRule>
  </conditionalFormatting>
  <conditionalFormatting sqref="C19">
    <cfRule type="cellIs" dxfId="1431" priority="1439" stopIfTrue="1" operator="equal">
      <formula>"Auswärts"</formula>
    </cfRule>
    <cfRule type="cellIs" dxfId="1430" priority="1440" stopIfTrue="1" operator="equal">
      <formula>"Heim"</formula>
    </cfRule>
  </conditionalFormatting>
  <conditionalFormatting sqref="C19">
    <cfRule type="cellIs" dxfId="1429" priority="1437" stopIfTrue="1" operator="equal">
      <formula>"Auswärts"</formula>
    </cfRule>
    <cfRule type="cellIs" dxfId="1428" priority="1438" stopIfTrue="1" operator="equal">
      <formula>"Heim"</formula>
    </cfRule>
  </conditionalFormatting>
  <conditionalFormatting sqref="C19">
    <cfRule type="cellIs" dxfId="1427" priority="1435" stopIfTrue="1" operator="equal">
      <formula>"Auswärts"</formula>
    </cfRule>
    <cfRule type="cellIs" dxfId="1426" priority="1436" stopIfTrue="1" operator="equal">
      <formula>"Heim"</formula>
    </cfRule>
  </conditionalFormatting>
  <conditionalFormatting sqref="C19">
    <cfRule type="cellIs" dxfId="1425" priority="1433" stopIfTrue="1" operator="equal">
      <formula>"Auswärts"</formula>
    </cfRule>
    <cfRule type="cellIs" dxfId="1424" priority="1434" stopIfTrue="1" operator="equal">
      <formula>"Heim"</formula>
    </cfRule>
  </conditionalFormatting>
  <conditionalFormatting sqref="C19">
    <cfRule type="cellIs" dxfId="1423" priority="1431" stopIfTrue="1" operator="equal">
      <formula>"Auswärts"</formula>
    </cfRule>
    <cfRule type="cellIs" dxfId="1422" priority="1432" stopIfTrue="1" operator="equal">
      <formula>"Heim"</formula>
    </cfRule>
  </conditionalFormatting>
  <conditionalFormatting sqref="C19">
    <cfRule type="cellIs" dxfId="1421" priority="1429" stopIfTrue="1" operator="equal">
      <formula>"Auswärts"</formula>
    </cfRule>
    <cfRule type="cellIs" dxfId="1420" priority="1430" stopIfTrue="1" operator="equal">
      <formula>"Heim"</formula>
    </cfRule>
  </conditionalFormatting>
  <conditionalFormatting sqref="C19">
    <cfRule type="cellIs" dxfId="1419" priority="1427" stopIfTrue="1" operator="equal">
      <formula>"Auswärts"</formula>
    </cfRule>
    <cfRule type="cellIs" dxfId="1418" priority="1428" stopIfTrue="1" operator="equal">
      <formula>"Heim"</formula>
    </cfRule>
  </conditionalFormatting>
  <conditionalFormatting sqref="C19">
    <cfRule type="cellIs" dxfId="1417" priority="1425" stopIfTrue="1" operator="equal">
      <formula>"Auswärts"</formula>
    </cfRule>
    <cfRule type="cellIs" dxfId="1416" priority="1426" stopIfTrue="1" operator="equal">
      <formula>"Heim"</formula>
    </cfRule>
  </conditionalFormatting>
  <conditionalFormatting sqref="C19">
    <cfRule type="cellIs" dxfId="1415" priority="1419" stopIfTrue="1" operator="equal">
      <formula>"Auswärts"</formula>
    </cfRule>
    <cfRule type="cellIs" dxfId="1414" priority="1420" stopIfTrue="1" operator="equal">
      <formula>"Heim"</formula>
    </cfRule>
  </conditionalFormatting>
  <conditionalFormatting sqref="C19">
    <cfRule type="cellIs" dxfId="1413" priority="1417" stopIfTrue="1" operator="equal">
      <formula>"Auswärts"</formula>
    </cfRule>
    <cfRule type="cellIs" dxfId="1412" priority="1418" stopIfTrue="1" operator="equal">
      <formula>"Heim"</formula>
    </cfRule>
  </conditionalFormatting>
  <conditionalFormatting sqref="C19">
    <cfRule type="cellIs" dxfId="1411" priority="1415" stopIfTrue="1" operator="equal">
      <formula>"Auswärts"</formula>
    </cfRule>
    <cfRule type="cellIs" dxfId="1410" priority="1416" stopIfTrue="1" operator="equal">
      <formula>"Heim"</formula>
    </cfRule>
  </conditionalFormatting>
  <conditionalFormatting sqref="C19">
    <cfRule type="cellIs" dxfId="1409" priority="1413" stopIfTrue="1" operator="equal">
      <formula>"Auswärts"</formula>
    </cfRule>
    <cfRule type="cellIs" dxfId="1408" priority="1414" stopIfTrue="1" operator="equal">
      <formula>"Heim"</formula>
    </cfRule>
  </conditionalFormatting>
  <conditionalFormatting sqref="C19">
    <cfRule type="cellIs" dxfId="1407" priority="1411" stopIfTrue="1" operator="equal">
      <formula>"Auswärts"</formula>
    </cfRule>
    <cfRule type="cellIs" dxfId="1406" priority="1412" stopIfTrue="1" operator="equal">
      <formula>"Heim"</formula>
    </cfRule>
  </conditionalFormatting>
  <conditionalFormatting sqref="C19">
    <cfRule type="cellIs" dxfId="1405" priority="1409" stopIfTrue="1" operator="equal">
      <formula>"Auswärts"</formula>
    </cfRule>
    <cfRule type="cellIs" dxfId="1404" priority="1410" stopIfTrue="1" operator="equal">
      <formula>"Heim"</formula>
    </cfRule>
  </conditionalFormatting>
  <conditionalFormatting sqref="C19">
    <cfRule type="cellIs" dxfId="1403" priority="1403" stopIfTrue="1" operator="equal">
      <formula>"Auswärts"</formula>
    </cfRule>
    <cfRule type="cellIs" dxfId="1402" priority="1404" stopIfTrue="1" operator="equal">
      <formula>"Heim"</formula>
    </cfRule>
  </conditionalFormatting>
  <conditionalFormatting sqref="C19">
    <cfRule type="cellIs" dxfId="1401" priority="1401" stopIfTrue="1" operator="equal">
      <formula>"Auswärts"</formula>
    </cfRule>
    <cfRule type="cellIs" dxfId="1400" priority="1402" stopIfTrue="1" operator="equal">
      <formula>"Heim"</formula>
    </cfRule>
  </conditionalFormatting>
  <conditionalFormatting sqref="C19">
    <cfRule type="cellIs" dxfId="1399" priority="1399" stopIfTrue="1" operator="equal">
      <formula>"Auswärts"</formula>
    </cfRule>
    <cfRule type="cellIs" dxfId="1398" priority="1400" stopIfTrue="1" operator="equal">
      <formula>"Heim"</formula>
    </cfRule>
  </conditionalFormatting>
  <conditionalFormatting sqref="C19">
    <cfRule type="cellIs" dxfId="1397" priority="1397" stopIfTrue="1" operator="equal">
      <formula>"Auswärts"</formula>
    </cfRule>
    <cfRule type="cellIs" dxfId="1396" priority="1398" stopIfTrue="1" operator="equal">
      <formula>"Heim"</formula>
    </cfRule>
  </conditionalFormatting>
  <conditionalFormatting sqref="C19">
    <cfRule type="cellIs" dxfId="1395" priority="1395" stopIfTrue="1" operator="equal">
      <formula>"Auswärts"</formula>
    </cfRule>
    <cfRule type="cellIs" dxfId="1394" priority="1396" stopIfTrue="1" operator="equal">
      <formula>"Heim"</formula>
    </cfRule>
  </conditionalFormatting>
  <conditionalFormatting sqref="C19">
    <cfRule type="cellIs" dxfId="1393" priority="1393" stopIfTrue="1" operator="equal">
      <formula>"Auswärts"</formula>
    </cfRule>
    <cfRule type="cellIs" dxfId="1392" priority="1394" stopIfTrue="1" operator="equal">
      <formula>"Heim"</formula>
    </cfRule>
  </conditionalFormatting>
  <conditionalFormatting sqref="C19">
    <cfRule type="cellIs" dxfId="1391" priority="1391" stopIfTrue="1" operator="equal">
      <formula>"Auswärts"</formula>
    </cfRule>
    <cfRule type="cellIs" dxfId="1390" priority="1392" stopIfTrue="1" operator="equal">
      <formula>"Heim"</formula>
    </cfRule>
  </conditionalFormatting>
  <conditionalFormatting sqref="C19">
    <cfRule type="cellIs" dxfId="1389" priority="1389" stopIfTrue="1" operator="equal">
      <formula>"Auswärts"</formula>
    </cfRule>
    <cfRule type="cellIs" dxfId="1388" priority="1390" stopIfTrue="1" operator="equal">
      <formula>"Heim"</formula>
    </cfRule>
  </conditionalFormatting>
  <conditionalFormatting sqref="C19">
    <cfRule type="cellIs" dxfId="1387" priority="1387" stopIfTrue="1" operator="equal">
      <formula>"Auswärts"</formula>
    </cfRule>
    <cfRule type="cellIs" dxfId="1386" priority="1388" stopIfTrue="1" operator="equal">
      <formula>"Heim"</formula>
    </cfRule>
  </conditionalFormatting>
  <conditionalFormatting sqref="C19">
    <cfRule type="cellIs" dxfId="1385" priority="1385" stopIfTrue="1" operator="equal">
      <formula>"Auswärts"</formula>
    </cfRule>
    <cfRule type="cellIs" dxfId="1384" priority="1386" stopIfTrue="1" operator="equal">
      <formula>"Heim"</formula>
    </cfRule>
  </conditionalFormatting>
  <conditionalFormatting sqref="C19">
    <cfRule type="cellIs" dxfId="1383" priority="1383" stopIfTrue="1" operator="equal">
      <formula>"Auswärts"</formula>
    </cfRule>
    <cfRule type="cellIs" dxfId="1382" priority="1384" stopIfTrue="1" operator="equal">
      <formula>"Heim"</formula>
    </cfRule>
  </conditionalFormatting>
  <conditionalFormatting sqref="C19">
    <cfRule type="cellIs" dxfId="1381" priority="1381" stopIfTrue="1" operator="equal">
      <formula>"Auswärts"</formula>
    </cfRule>
    <cfRule type="cellIs" dxfId="1380" priority="1382" stopIfTrue="1" operator="equal">
      <formula>"Heim"</formula>
    </cfRule>
  </conditionalFormatting>
  <conditionalFormatting sqref="C19">
    <cfRule type="cellIs" dxfId="1379" priority="1379" stopIfTrue="1" operator="equal">
      <formula>"Auswärts"</formula>
    </cfRule>
    <cfRule type="cellIs" dxfId="1378" priority="1380" stopIfTrue="1" operator="equal">
      <formula>"Heim"</formula>
    </cfRule>
  </conditionalFormatting>
  <conditionalFormatting sqref="C19">
    <cfRule type="cellIs" dxfId="1377" priority="1377" stopIfTrue="1" operator="equal">
      <formula>"Auswärts"</formula>
    </cfRule>
    <cfRule type="cellIs" dxfId="1376" priority="1378" stopIfTrue="1" operator="equal">
      <formula>"Heim"</formula>
    </cfRule>
  </conditionalFormatting>
  <conditionalFormatting sqref="C19">
    <cfRule type="cellIs" dxfId="1375" priority="1375" stopIfTrue="1" operator="equal">
      <formula>"Auswärts"</formula>
    </cfRule>
    <cfRule type="cellIs" dxfId="1374" priority="1376" stopIfTrue="1" operator="equal">
      <formula>"Heim"</formula>
    </cfRule>
  </conditionalFormatting>
  <conditionalFormatting sqref="C19">
    <cfRule type="cellIs" dxfId="1373" priority="1373" stopIfTrue="1" operator="equal">
      <formula>"Auswärts"</formula>
    </cfRule>
    <cfRule type="cellIs" dxfId="1372" priority="1374" stopIfTrue="1" operator="equal">
      <formula>"Heim"</formula>
    </cfRule>
  </conditionalFormatting>
  <conditionalFormatting sqref="C19">
    <cfRule type="cellIs" dxfId="1371" priority="1367" stopIfTrue="1" operator="equal">
      <formula>"Auswärts"</formula>
    </cfRule>
    <cfRule type="cellIs" dxfId="1370" priority="1368" stopIfTrue="1" operator="equal">
      <formula>"Heim"</formula>
    </cfRule>
  </conditionalFormatting>
  <conditionalFormatting sqref="C19">
    <cfRule type="cellIs" dxfId="1369" priority="1365" stopIfTrue="1" operator="equal">
      <formula>"Auswärts"</formula>
    </cfRule>
    <cfRule type="cellIs" dxfId="1368" priority="1366" stopIfTrue="1" operator="equal">
      <formula>"Heim"</formula>
    </cfRule>
  </conditionalFormatting>
  <conditionalFormatting sqref="C19">
    <cfRule type="cellIs" dxfId="1367" priority="1363" stopIfTrue="1" operator="equal">
      <formula>"Auswärts"</formula>
    </cfRule>
    <cfRule type="cellIs" dxfId="1366" priority="1364" stopIfTrue="1" operator="equal">
      <formula>"Heim"</formula>
    </cfRule>
  </conditionalFormatting>
  <conditionalFormatting sqref="C19">
    <cfRule type="cellIs" dxfId="1365" priority="1361" stopIfTrue="1" operator="equal">
      <formula>"Auswärts"</formula>
    </cfRule>
    <cfRule type="cellIs" dxfId="1364" priority="1362" stopIfTrue="1" operator="equal">
      <formula>"Heim"</formula>
    </cfRule>
  </conditionalFormatting>
  <conditionalFormatting sqref="C19">
    <cfRule type="cellIs" dxfId="1363" priority="1355" stopIfTrue="1" operator="equal">
      <formula>"Auswärts"</formula>
    </cfRule>
    <cfRule type="cellIs" dxfId="1362" priority="1356" stopIfTrue="1" operator="equal">
      <formula>"Heim"</formula>
    </cfRule>
  </conditionalFormatting>
  <conditionalFormatting sqref="C19">
    <cfRule type="cellIs" dxfId="1361" priority="1353" stopIfTrue="1" operator="equal">
      <formula>"Auswärts"</formula>
    </cfRule>
    <cfRule type="cellIs" dxfId="1360" priority="1354" stopIfTrue="1" operator="equal">
      <formula>"Heim"</formula>
    </cfRule>
  </conditionalFormatting>
  <conditionalFormatting sqref="C19">
    <cfRule type="cellIs" dxfId="1359" priority="1351" stopIfTrue="1" operator="equal">
      <formula>"Auswärts"</formula>
    </cfRule>
    <cfRule type="cellIs" dxfId="1358" priority="1352" stopIfTrue="1" operator="equal">
      <formula>"Heim"</formula>
    </cfRule>
  </conditionalFormatting>
  <conditionalFormatting sqref="C19">
    <cfRule type="cellIs" dxfId="1357" priority="1349" stopIfTrue="1" operator="equal">
      <formula>"Auswärts"</formula>
    </cfRule>
    <cfRule type="cellIs" dxfId="1356" priority="1350" stopIfTrue="1" operator="equal">
      <formula>"Heim"</formula>
    </cfRule>
  </conditionalFormatting>
  <conditionalFormatting sqref="C19">
    <cfRule type="cellIs" dxfId="1355" priority="1347" stopIfTrue="1" operator="equal">
      <formula>"Auswärts"</formula>
    </cfRule>
    <cfRule type="cellIs" dxfId="1354" priority="1348" stopIfTrue="1" operator="equal">
      <formula>"Heim"</formula>
    </cfRule>
  </conditionalFormatting>
  <conditionalFormatting sqref="C19">
    <cfRule type="cellIs" dxfId="1353" priority="1345" stopIfTrue="1" operator="equal">
      <formula>"Auswärts"</formula>
    </cfRule>
    <cfRule type="cellIs" dxfId="1352" priority="1346" stopIfTrue="1" operator="equal">
      <formula>"Heim"</formula>
    </cfRule>
  </conditionalFormatting>
  <conditionalFormatting sqref="C19">
    <cfRule type="cellIs" dxfId="1351" priority="1459" stopIfTrue="1" operator="equal">
      <formula>"Auswärts"</formula>
    </cfRule>
    <cfRule type="cellIs" dxfId="1350" priority="1460" stopIfTrue="1" operator="equal">
      <formula>"Heim"</formula>
    </cfRule>
  </conditionalFormatting>
  <conditionalFormatting sqref="C19">
    <cfRule type="cellIs" dxfId="1349" priority="1457" stopIfTrue="1" operator="equal">
      <formula>"Auswärts"</formula>
    </cfRule>
    <cfRule type="cellIs" dxfId="1348" priority="1458" stopIfTrue="1" operator="equal">
      <formula>"Heim"</formula>
    </cfRule>
  </conditionalFormatting>
  <conditionalFormatting sqref="C19">
    <cfRule type="cellIs" dxfId="1347" priority="1451" stopIfTrue="1" operator="equal">
      <formula>"Auswärts"</formula>
    </cfRule>
    <cfRule type="cellIs" dxfId="1346" priority="1452" stopIfTrue="1" operator="equal">
      <formula>"Heim"</formula>
    </cfRule>
  </conditionalFormatting>
  <conditionalFormatting sqref="C19">
    <cfRule type="cellIs" dxfId="1345" priority="1449" stopIfTrue="1" operator="equal">
      <formula>"Auswärts"</formula>
    </cfRule>
    <cfRule type="cellIs" dxfId="1344" priority="1450" stopIfTrue="1" operator="equal">
      <formula>"Heim"</formula>
    </cfRule>
  </conditionalFormatting>
  <conditionalFormatting sqref="E20">
    <cfRule type="cellIs" dxfId="1343" priority="1239" stopIfTrue="1" operator="equal">
      <formula>"Auswärts"</formula>
    </cfRule>
    <cfRule type="cellIs" dxfId="1342" priority="1240" stopIfTrue="1" operator="equal">
      <formula>"Heim"</formula>
    </cfRule>
  </conditionalFormatting>
  <conditionalFormatting sqref="E20">
    <cfRule type="cellIs" dxfId="1341" priority="1237" stopIfTrue="1" operator="equal">
      <formula>"Auswärts"</formula>
    </cfRule>
    <cfRule type="cellIs" dxfId="1340" priority="1238" stopIfTrue="1" operator="equal">
      <formula>"Heim"</formula>
    </cfRule>
  </conditionalFormatting>
  <conditionalFormatting sqref="F20">
    <cfRule type="cellIs" dxfId="1339" priority="1343" stopIfTrue="1" operator="equal">
      <formula>"Auswärts"</formula>
    </cfRule>
    <cfRule type="cellIs" dxfId="1338" priority="1344" stopIfTrue="1" operator="equal">
      <formula>"Heim"</formula>
    </cfRule>
  </conditionalFormatting>
  <conditionalFormatting sqref="F20">
    <cfRule type="cellIs" dxfId="1337" priority="1341" stopIfTrue="1" operator="equal">
      <formula>"Auswärts"</formula>
    </cfRule>
    <cfRule type="cellIs" dxfId="1336" priority="1342" stopIfTrue="1" operator="equal">
      <formula>"Heim"</formula>
    </cfRule>
  </conditionalFormatting>
  <conditionalFormatting sqref="D20">
    <cfRule type="cellIs" dxfId="1335" priority="1339" stopIfTrue="1" operator="equal">
      <formula>"Auswärts"</formula>
    </cfRule>
    <cfRule type="cellIs" dxfId="1334" priority="1340" stopIfTrue="1" operator="equal">
      <formula>"Heim"</formula>
    </cfRule>
  </conditionalFormatting>
  <conditionalFormatting sqref="D20">
    <cfRule type="cellIs" dxfId="1333" priority="1337" stopIfTrue="1" operator="equal">
      <formula>"Auswärts"</formula>
    </cfRule>
    <cfRule type="cellIs" dxfId="1332" priority="1338" stopIfTrue="1" operator="equal">
      <formula>"Heim"</formula>
    </cfRule>
  </conditionalFormatting>
  <conditionalFormatting sqref="D20">
    <cfRule type="cellIs" dxfId="1331" priority="1335" stopIfTrue="1" operator="equal">
      <formula>"Auswärts"</formula>
    </cfRule>
    <cfRule type="cellIs" dxfId="1330" priority="1336" stopIfTrue="1" operator="equal">
      <formula>"Heim"</formula>
    </cfRule>
  </conditionalFormatting>
  <conditionalFormatting sqref="D20">
    <cfRule type="cellIs" dxfId="1329" priority="1333" stopIfTrue="1" operator="equal">
      <formula>"Auswärts"</formula>
    </cfRule>
    <cfRule type="cellIs" dxfId="1328" priority="1334" stopIfTrue="1" operator="equal">
      <formula>"Heim"</formula>
    </cfRule>
  </conditionalFormatting>
  <conditionalFormatting sqref="D20">
    <cfRule type="cellIs" dxfId="1327" priority="1331" stopIfTrue="1" operator="equal">
      <formula>"Auswärts"</formula>
    </cfRule>
    <cfRule type="cellIs" dxfId="1326" priority="1332" stopIfTrue="1" operator="equal">
      <formula>"Heim"</formula>
    </cfRule>
  </conditionalFormatting>
  <conditionalFormatting sqref="D20">
    <cfRule type="cellIs" dxfId="1325" priority="1329" stopIfTrue="1" operator="equal">
      <formula>"Auswärts"</formula>
    </cfRule>
    <cfRule type="cellIs" dxfId="1324" priority="1330" stopIfTrue="1" operator="equal">
      <formula>"Heim"</formula>
    </cfRule>
  </conditionalFormatting>
  <conditionalFormatting sqref="D20">
    <cfRule type="cellIs" dxfId="1323" priority="1327" stopIfTrue="1" operator="equal">
      <formula>"Auswärts"</formula>
    </cfRule>
    <cfRule type="cellIs" dxfId="1322" priority="1328" stopIfTrue="1" operator="equal">
      <formula>"Heim"</formula>
    </cfRule>
  </conditionalFormatting>
  <conditionalFormatting sqref="D20">
    <cfRule type="cellIs" dxfId="1321" priority="1325" stopIfTrue="1" operator="equal">
      <formula>"Auswärts"</formula>
    </cfRule>
    <cfRule type="cellIs" dxfId="1320" priority="1326" stopIfTrue="1" operator="equal">
      <formula>"Heim"</formula>
    </cfRule>
  </conditionalFormatting>
  <conditionalFormatting sqref="D20">
    <cfRule type="cellIs" dxfId="1319" priority="1323" stopIfTrue="1" operator="equal">
      <formula>"Auswärts"</formula>
    </cfRule>
    <cfRule type="cellIs" dxfId="1318" priority="1324" stopIfTrue="1" operator="equal">
      <formula>"Heim"</formula>
    </cfRule>
  </conditionalFormatting>
  <conditionalFormatting sqref="D20">
    <cfRule type="cellIs" dxfId="1317" priority="1321" stopIfTrue="1" operator="equal">
      <formula>"Auswärts"</formula>
    </cfRule>
    <cfRule type="cellIs" dxfId="1316" priority="1322" stopIfTrue="1" operator="equal">
      <formula>"Heim"</formula>
    </cfRule>
  </conditionalFormatting>
  <conditionalFormatting sqref="D20">
    <cfRule type="cellIs" dxfId="1315" priority="1319" stopIfTrue="1" operator="equal">
      <formula>"Auswärts"</formula>
    </cfRule>
    <cfRule type="cellIs" dxfId="1314" priority="1320" stopIfTrue="1" operator="equal">
      <formula>"Heim"</formula>
    </cfRule>
  </conditionalFormatting>
  <conditionalFormatting sqref="D20">
    <cfRule type="cellIs" dxfId="1313" priority="1317" stopIfTrue="1" operator="equal">
      <formula>"Auswärts"</formula>
    </cfRule>
    <cfRule type="cellIs" dxfId="1312" priority="1318" stopIfTrue="1" operator="equal">
      <formula>"Heim"</formula>
    </cfRule>
  </conditionalFormatting>
  <conditionalFormatting sqref="D20">
    <cfRule type="cellIs" dxfId="1311" priority="1315" stopIfTrue="1" operator="equal">
      <formula>"Auswärts"</formula>
    </cfRule>
    <cfRule type="cellIs" dxfId="1310" priority="1316" stopIfTrue="1" operator="equal">
      <formula>"Heim"</formula>
    </cfRule>
  </conditionalFormatting>
  <conditionalFormatting sqref="D20">
    <cfRule type="cellIs" dxfId="1309" priority="1313" stopIfTrue="1" operator="equal">
      <formula>"Auswärts"</formula>
    </cfRule>
    <cfRule type="cellIs" dxfId="1308" priority="1314" stopIfTrue="1" operator="equal">
      <formula>"Heim"</formula>
    </cfRule>
  </conditionalFormatting>
  <conditionalFormatting sqref="D20">
    <cfRule type="cellIs" dxfId="1307" priority="1311" stopIfTrue="1" operator="equal">
      <formula>"Auswärts"</formula>
    </cfRule>
    <cfRule type="cellIs" dxfId="1306" priority="1312" stopIfTrue="1" operator="equal">
      <formula>"Heim"</formula>
    </cfRule>
  </conditionalFormatting>
  <conditionalFormatting sqref="D20">
    <cfRule type="cellIs" dxfId="1305" priority="1309" stopIfTrue="1" operator="equal">
      <formula>"Auswärts"</formula>
    </cfRule>
    <cfRule type="cellIs" dxfId="1304" priority="1310" stopIfTrue="1" operator="equal">
      <formula>"Heim"</formula>
    </cfRule>
  </conditionalFormatting>
  <conditionalFormatting sqref="D20">
    <cfRule type="cellIs" dxfId="1303" priority="1307" stopIfTrue="1" operator="equal">
      <formula>"Auswärts"</formula>
    </cfRule>
    <cfRule type="cellIs" dxfId="1302" priority="1308" stopIfTrue="1" operator="equal">
      <formula>"Heim"</formula>
    </cfRule>
  </conditionalFormatting>
  <conditionalFormatting sqref="D20">
    <cfRule type="cellIs" dxfId="1301" priority="1305" stopIfTrue="1" operator="equal">
      <formula>"Auswärts"</formula>
    </cfRule>
    <cfRule type="cellIs" dxfId="1300" priority="1306" stopIfTrue="1" operator="equal">
      <formula>"Heim"</formula>
    </cfRule>
  </conditionalFormatting>
  <conditionalFormatting sqref="D20">
    <cfRule type="cellIs" dxfId="1299" priority="1303" stopIfTrue="1" operator="equal">
      <formula>"Auswärts"</formula>
    </cfRule>
    <cfRule type="cellIs" dxfId="1298" priority="1304" stopIfTrue="1" operator="equal">
      <formula>"Heim"</formula>
    </cfRule>
  </conditionalFormatting>
  <conditionalFormatting sqref="D20">
    <cfRule type="cellIs" dxfId="1297" priority="1301" stopIfTrue="1" operator="equal">
      <formula>"Auswärts"</formula>
    </cfRule>
    <cfRule type="cellIs" dxfId="1296" priority="1302" stopIfTrue="1" operator="equal">
      <formula>"Heim"</formula>
    </cfRule>
  </conditionalFormatting>
  <conditionalFormatting sqref="D20">
    <cfRule type="cellIs" dxfId="1295" priority="1299" stopIfTrue="1" operator="equal">
      <formula>"Auswärts"</formula>
    </cfRule>
    <cfRule type="cellIs" dxfId="1294" priority="1300" stopIfTrue="1" operator="equal">
      <formula>"Heim"</formula>
    </cfRule>
  </conditionalFormatting>
  <conditionalFormatting sqref="D20">
    <cfRule type="cellIs" dxfId="1293" priority="1297" stopIfTrue="1" operator="equal">
      <formula>"Auswärts"</formula>
    </cfRule>
    <cfRule type="cellIs" dxfId="1292" priority="1298" stopIfTrue="1" operator="equal">
      <formula>"Heim"</formula>
    </cfRule>
  </conditionalFormatting>
  <conditionalFormatting sqref="D20">
    <cfRule type="cellIs" dxfId="1291" priority="1295" stopIfTrue="1" operator="equal">
      <formula>"Auswärts"</formula>
    </cfRule>
    <cfRule type="cellIs" dxfId="1290" priority="1296" stopIfTrue="1" operator="equal">
      <formula>"Heim"</formula>
    </cfRule>
  </conditionalFormatting>
  <conditionalFormatting sqref="D20">
    <cfRule type="cellIs" dxfId="1289" priority="1293" stopIfTrue="1" operator="equal">
      <formula>"Auswärts"</formula>
    </cfRule>
    <cfRule type="cellIs" dxfId="1288" priority="1294" stopIfTrue="1" operator="equal">
      <formula>"Heim"</formula>
    </cfRule>
  </conditionalFormatting>
  <conditionalFormatting sqref="D20">
    <cfRule type="cellIs" dxfId="1287" priority="1291" stopIfTrue="1" operator="equal">
      <formula>"Auswärts"</formula>
    </cfRule>
    <cfRule type="cellIs" dxfId="1286" priority="1292" stopIfTrue="1" operator="equal">
      <formula>"Heim"</formula>
    </cfRule>
  </conditionalFormatting>
  <conditionalFormatting sqref="D20">
    <cfRule type="cellIs" dxfId="1285" priority="1289" stopIfTrue="1" operator="equal">
      <formula>"Auswärts"</formula>
    </cfRule>
    <cfRule type="cellIs" dxfId="1284" priority="1290" stopIfTrue="1" operator="equal">
      <formula>"Heim"</formula>
    </cfRule>
  </conditionalFormatting>
  <conditionalFormatting sqref="E20">
    <cfRule type="cellIs" dxfId="1283" priority="1247" stopIfTrue="1" operator="equal">
      <formula>"Auswärts"</formula>
    </cfRule>
    <cfRule type="cellIs" dxfId="1282" priority="1248" stopIfTrue="1" operator="equal">
      <formula>"Heim"</formula>
    </cfRule>
  </conditionalFormatting>
  <conditionalFormatting sqref="E20">
    <cfRule type="cellIs" dxfId="1281" priority="1245" stopIfTrue="1" operator="equal">
      <formula>"Auswärts"</formula>
    </cfRule>
    <cfRule type="cellIs" dxfId="1280" priority="1246" stopIfTrue="1" operator="equal">
      <formula>"Heim"</formula>
    </cfRule>
  </conditionalFormatting>
  <conditionalFormatting sqref="E20">
    <cfRule type="cellIs" dxfId="1279" priority="1243" stopIfTrue="1" operator="equal">
      <formula>"Auswärts"</formula>
    </cfRule>
    <cfRule type="cellIs" dxfId="1278" priority="1244" stopIfTrue="1" operator="equal">
      <formula>"Heim"</formula>
    </cfRule>
  </conditionalFormatting>
  <conditionalFormatting sqref="E20">
    <cfRule type="cellIs" dxfId="1277" priority="1241" stopIfTrue="1" operator="equal">
      <formula>"Auswärts"</formula>
    </cfRule>
    <cfRule type="cellIs" dxfId="1276" priority="1242" stopIfTrue="1" operator="equal">
      <formula>"Heim"</formula>
    </cfRule>
  </conditionalFormatting>
  <conditionalFormatting sqref="E20">
    <cfRule type="cellIs" dxfId="1275" priority="1287" stopIfTrue="1" operator="equal">
      <formula>"Auswärts"</formula>
    </cfRule>
    <cfRule type="cellIs" dxfId="1274" priority="1288" stopIfTrue="1" operator="equal">
      <formula>"Heim"</formula>
    </cfRule>
  </conditionalFormatting>
  <conditionalFormatting sqref="E20">
    <cfRule type="cellIs" dxfId="1273" priority="1285" stopIfTrue="1" operator="equal">
      <formula>"Auswärts"</formula>
    </cfRule>
    <cfRule type="cellIs" dxfId="1272" priority="1286" stopIfTrue="1" operator="equal">
      <formula>"Heim"</formula>
    </cfRule>
  </conditionalFormatting>
  <conditionalFormatting sqref="E20">
    <cfRule type="cellIs" dxfId="1271" priority="1283" stopIfTrue="1" operator="equal">
      <formula>"Auswärts"</formula>
    </cfRule>
    <cfRule type="cellIs" dxfId="1270" priority="1284" stopIfTrue="1" operator="equal">
      <formula>"Heim"</formula>
    </cfRule>
  </conditionalFormatting>
  <conditionalFormatting sqref="E20">
    <cfRule type="cellIs" dxfId="1269" priority="1281" stopIfTrue="1" operator="equal">
      <formula>"Auswärts"</formula>
    </cfRule>
    <cfRule type="cellIs" dxfId="1268" priority="1282" stopIfTrue="1" operator="equal">
      <formula>"Heim"</formula>
    </cfRule>
  </conditionalFormatting>
  <conditionalFormatting sqref="E20">
    <cfRule type="cellIs" dxfId="1267" priority="1279" stopIfTrue="1" operator="equal">
      <formula>"Auswärts"</formula>
    </cfRule>
    <cfRule type="cellIs" dxfId="1266" priority="1280" stopIfTrue="1" operator="equal">
      <formula>"Heim"</formula>
    </cfRule>
  </conditionalFormatting>
  <conditionalFormatting sqref="E20">
    <cfRule type="cellIs" dxfId="1265" priority="1277" stopIfTrue="1" operator="equal">
      <formula>"Auswärts"</formula>
    </cfRule>
    <cfRule type="cellIs" dxfId="1264" priority="1278" stopIfTrue="1" operator="equal">
      <formula>"Heim"</formula>
    </cfRule>
  </conditionalFormatting>
  <conditionalFormatting sqref="E20">
    <cfRule type="cellIs" dxfId="1263" priority="1275" stopIfTrue="1" operator="equal">
      <formula>"Auswärts"</formula>
    </cfRule>
    <cfRule type="cellIs" dxfId="1262" priority="1276" stopIfTrue="1" operator="equal">
      <formula>"Heim"</formula>
    </cfRule>
  </conditionalFormatting>
  <conditionalFormatting sqref="E20">
    <cfRule type="cellIs" dxfId="1261" priority="1273" stopIfTrue="1" operator="equal">
      <formula>"Auswärts"</formula>
    </cfRule>
    <cfRule type="cellIs" dxfId="1260" priority="1274" stopIfTrue="1" operator="equal">
      <formula>"Heim"</formula>
    </cfRule>
  </conditionalFormatting>
  <conditionalFormatting sqref="E20">
    <cfRule type="cellIs" dxfId="1259" priority="1271" stopIfTrue="1" operator="equal">
      <formula>"Auswärts"</formula>
    </cfRule>
    <cfRule type="cellIs" dxfId="1258" priority="1272" stopIfTrue="1" operator="equal">
      <formula>"Heim"</formula>
    </cfRule>
  </conditionalFormatting>
  <conditionalFormatting sqref="E20">
    <cfRule type="cellIs" dxfId="1257" priority="1269" stopIfTrue="1" operator="equal">
      <formula>"Auswärts"</formula>
    </cfRule>
    <cfRule type="cellIs" dxfId="1256" priority="1270" stopIfTrue="1" operator="equal">
      <formula>"Heim"</formula>
    </cfRule>
  </conditionalFormatting>
  <conditionalFormatting sqref="E20">
    <cfRule type="cellIs" dxfId="1255" priority="1267" stopIfTrue="1" operator="equal">
      <formula>"Auswärts"</formula>
    </cfRule>
    <cfRule type="cellIs" dxfId="1254" priority="1268" stopIfTrue="1" operator="equal">
      <formula>"Heim"</formula>
    </cfRule>
  </conditionalFormatting>
  <conditionalFormatting sqref="E20">
    <cfRule type="cellIs" dxfId="1253" priority="1265" stopIfTrue="1" operator="equal">
      <formula>"Auswärts"</formula>
    </cfRule>
    <cfRule type="cellIs" dxfId="1252" priority="1266" stopIfTrue="1" operator="equal">
      <formula>"Heim"</formula>
    </cfRule>
  </conditionalFormatting>
  <conditionalFormatting sqref="E20">
    <cfRule type="cellIs" dxfId="1251" priority="1263" stopIfTrue="1" operator="equal">
      <formula>"Auswärts"</formula>
    </cfRule>
    <cfRule type="cellIs" dxfId="1250" priority="1264" stopIfTrue="1" operator="equal">
      <formula>"Heim"</formula>
    </cfRule>
  </conditionalFormatting>
  <conditionalFormatting sqref="E20">
    <cfRule type="cellIs" dxfId="1249" priority="1261" stopIfTrue="1" operator="equal">
      <formula>"Auswärts"</formula>
    </cfRule>
    <cfRule type="cellIs" dxfId="1248" priority="1262" stopIfTrue="1" operator="equal">
      <formula>"Heim"</formula>
    </cfRule>
  </conditionalFormatting>
  <conditionalFormatting sqref="E20">
    <cfRule type="cellIs" dxfId="1247" priority="1259" stopIfTrue="1" operator="equal">
      <formula>"Auswärts"</formula>
    </cfRule>
    <cfRule type="cellIs" dxfId="1246" priority="1260" stopIfTrue="1" operator="equal">
      <formula>"Heim"</formula>
    </cfRule>
  </conditionalFormatting>
  <conditionalFormatting sqref="E20">
    <cfRule type="cellIs" dxfId="1245" priority="1257" stopIfTrue="1" operator="equal">
      <formula>"Auswärts"</formula>
    </cfRule>
    <cfRule type="cellIs" dxfId="1244" priority="1258" stopIfTrue="1" operator="equal">
      <formula>"Heim"</formula>
    </cfRule>
  </conditionalFormatting>
  <conditionalFormatting sqref="E20">
    <cfRule type="cellIs" dxfId="1243" priority="1255" stopIfTrue="1" operator="equal">
      <formula>"Auswärts"</formula>
    </cfRule>
    <cfRule type="cellIs" dxfId="1242" priority="1256" stopIfTrue="1" operator="equal">
      <formula>"Heim"</formula>
    </cfRule>
  </conditionalFormatting>
  <conditionalFormatting sqref="E20">
    <cfRule type="cellIs" dxfId="1241" priority="1253" stopIfTrue="1" operator="equal">
      <formula>"Auswärts"</formula>
    </cfRule>
    <cfRule type="cellIs" dxfId="1240" priority="1254" stopIfTrue="1" operator="equal">
      <formula>"Heim"</formula>
    </cfRule>
  </conditionalFormatting>
  <conditionalFormatting sqref="E20">
    <cfRule type="cellIs" dxfId="1239" priority="1251" stopIfTrue="1" operator="equal">
      <formula>"Auswärts"</formula>
    </cfRule>
    <cfRule type="cellIs" dxfId="1238" priority="1252" stopIfTrue="1" operator="equal">
      <formula>"Heim"</formula>
    </cfRule>
  </conditionalFormatting>
  <conditionalFormatting sqref="E20">
    <cfRule type="cellIs" dxfId="1237" priority="1249" stopIfTrue="1" operator="equal">
      <formula>"Auswärts"</formula>
    </cfRule>
    <cfRule type="cellIs" dxfId="1236" priority="1250" stopIfTrue="1" operator="equal">
      <formula>"Heim"</formula>
    </cfRule>
  </conditionalFormatting>
  <conditionalFormatting sqref="C20">
    <cfRule type="cellIs" dxfId="1235" priority="1199" stopIfTrue="1" operator="equal">
      <formula>"Auswärts"</formula>
    </cfRule>
    <cfRule type="cellIs" dxfId="1234" priority="1200" stopIfTrue="1" operator="equal">
      <formula>"Heim"</formula>
    </cfRule>
  </conditionalFormatting>
  <conditionalFormatting sqref="C20">
    <cfRule type="cellIs" dxfId="1233" priority="1197" stopIfTrue="1" operator="equal">
      <formula>"Auswärts"</formula>
    </cfRule>
    <cfRule type="cellIs" dxfId="1232" priority="1198" stopIfTrue="1" operator="equal">
      <formula>"Heim"</formula>
    </cfRule>
  </conditionalFormatting>
  <conditionalFormatting sqref="C20">
    <cfRule type="cellIs" dxfId="1231" priority="1183" stopIfTrue="1" operator="equal">
      <formula>"Auswärts"</formula>
    </cfRule>
    <cfRule type="cellIs" dxfId="1230" priority="1184" stopIfTrue="1" operator="equal">
      <formula>"Heim"</formula>
    </cfRule>
  </conditionalFormatting>
  <conditionalFormatting sqref="C20">
    <cfRule type="cellIs" dxfId="1229" priority="1181" stopIfTrue="1" operator="equal">
      <formula>"Auswärts"</formula>
    </cfRule>
    <cfRule type="cellIs" dxfId="1228" priority="1182" stopIfTrue="1" operator="equal">
      <formula>"Heim"</formula>
    </cfRule>
  </conditionalFormatting>
  <conditionalFormatting sqref="C20">
    <cfRule type="cellIs" dxfId="1227" priority="1135" stopIfTrue="1" operator="equal">
      <formula>"Auswärts"</formula>
    </cfRule>
    <cfRule type="cellIs" dxfId="1226" priority="1136" stopIfTrue="1" operator="equal">
      <formula>"Heim"</formula>
    </cfRule>
  </conditionalFormatting>
  <conditionalFormatting sqref="C20">
    <cfRule type="cellIs" dxfId="1225" priority="1133" stopIfTrue="1" operator="equal">
      <formula>"Auswärts"</formula>
    </cfRule>
    <cfRule type="cellIs" dxfId="1224" priority="1134" stopIfTrue="1" operator="equal">
      <formula>"Heim"</formula>
    </cfRule>
  </conditionalFormatting>
  <conditionalFormatting sqref="C20">
    <cfRule type="cellIs" dxfId="1223" priority="1231" stopIfTrue="1" operator="equal">
      <formula>"Auswärts"</formula>
    </cfRule>
    <cfRule type="cellIs" dxfId="1222" priority="1232" stopIfTrue="1" operator="equal">
      <formula>"Heim"</formula>
    </cfRule>
  </conditionalFormatting>
  <conditionalFormatting sqref="C20">
    <cfRule type="cellIs" dxfId="1221" priority="1229" stopIfTrue="1" operator="equal">
      <formula>"Auswärts"</formula>
    </cfRule>
    <cfRule type="cellIs" dxfId="1220" priority="1230" stopIfTrue="1" operator="equal">
      <formula>"Heim"</formula>
    </cfRule>
  </conditionalFormatting>
  <conditionalFormatting sqref="C20">
    <cfRule type="cellIs" dxfId="1219" priority="1147" stopIfTrue="1" operator="equal">
      <formula>"Auswärts"</formula>
    </cfRule>
    <cfRule type="cellIs" dxfId="1218" priority="1148" stopIfTrue="1" operator="equal">
      <formula>"Heim"</formula>
    </cfRule>
  </conditionalFormatting>
  <conditionalFormatting sqref="C20">
    <cfRule type="cellIs" dxfId="1217" priority="1145" stopIfTrue="1" operator="equal">
      <formula>"Auswärts"</formula>
    </cfRule>
    <cfRule type="cellIs" dxfId="1216" priority="1146" stopIfTrue="1" operator="equal">
      <formula>"Heim"</formula>
    </cfRule>
  </conditionalFormatting>
  <conditionalFormatting sqref="C20">
    <cfRule type="cellIs" dxfId="1215" priority="1223" stopIfTrue="1" operator="equal">
      <formula>"Auswärts"</formula>
    </cfRule>
    <cfRule type="cellIs" dxfId="1214" priority="1224" stopIfTrue="1" operator="equal">
      <formula>"Heim"</formula>
    </cfRule>
  </conditionalFormatting>
  <conditionalFormatting sqref="C20">
    <cfRule type="cellIs" dxfId="1213" priority="1221" stopIfTrue="1" operator="equal">
      <formula>"Auswärts"</formula>
    </cfRule>
    <cfRule type="cellIs" dxfId="1212" priority="1222" stopIfTrue="1" operator="equal">
      <formula>"Heim"</formula>
    </cfRule>
  </conditionalFormatting>
  <conditionalFormatting sqref="C20">
    <cfRule type="cellIs" dxfId="1211" priority="1219" stopIfTrue="1" operator="equal">
      <formula>"Auswärts"</formula>
    </cfRule>
    <cfRule type="cellIs" dxfId="1210" priority="1220" stopIfTrue="1" operator="equal">
      <formula>"Heim"</formula>
    </cfRule>
  </conditionalFormatting>
  <conditionalFormatting sqref="C20">
    <cfRule type="cellIs" dxfId="1209" priority="1217" stopIfTrue="1" operator="equal">
      <formula>"Auswärts"</formula>
    </cfRule>
    <cfRule type="cellIs" dxfId="1208" priority="1218" stopIfTrue="1" operator="equal">
      <formula>"Heim"</formula>
    </cfRule>
  </conditionalFormatting>
  <conditionalFormatting sqref="C20">
    <cfRule type="cellIs" dxfId="1207" priority="1215" stopIfTrue="1" operator="equal">
      <formula>"Auswärts"</formula>
    </cfRule>
    <cfRule type="cellIs" dxfId="1206" priority="1216" stopIfTrue="1" operator="equal">
      <formula>"Heim"</formula>
    </cfRule>
  </conditionalFormatting>
  <conditionalFormatting sqref="C20">
    <cfRule type="cellIs" dxfId="1205" priority="1213" stopIfTrue="1" operator="equal">
      <formula>"Auswärts"</formula>
    </cfRule>
    <cfRule type="cellIs" dxfId="1204" priority="1214" stopIfTrue="1" operator="equal">
      <formula>"Heim"</formula>
    </cfRule>
  </conditionalFormatting>
  <conditionalFormatting sqref="C20">
    <cfRule type="cellIs" dxfId="1203" priority="1211" stopIfTrue="1" operator="equal">
      <formula>"Auswärts"</formula>
    </cfRule>
    <cfRule type="cellIs" dxfId="1202" priority="1212" stopIfTrue="1" operator="equal">
      <formula>"Heim"</formula>
    </cfRule>
  </conditionalFormatting>
  <conditionalFormatting sqref="C20">
    <cfRule type="cellIs" dxfId="1201" priority="1209" stopIfTrue="1" operator="equal">
      <formula>"Auswärts"</formula>
    </cfRule>
    <cfRule type="cellIs" dxfId="1200" priority="1210" stopIfTrue="1" operator="equal">
      <formula>"Heim"</formula>
    </cfRule>
  </conditionalFormatting>
  <conditionalFormatting sqref="C20">
    <cfRule type="cellIs" dxfId="1199" priority="1207" stopIfTrue="1" operator="equal">
      <formula>"Auswärts"</formula>
    </cfRule>
    <cfRule type="cellIs" dxfId="1198" priority="1208" stopIfTrue="1" operator="equal">
      <formula>"Heim"</formula>
    </cfRule>
  </conditionalFormatting>
  <conditionalFormatting sqref="C20">
    <cfRule type="cellIs" dxfId="1197" priority="1205" stopIfTrue="1" operator="equal">
      <formula>"Auswärts"</formula>
    </cfRule>
    <cfRule type="cellIs" dxfId="1196" priority="1206" stopIfTrue="1" operator="equal">
      <formula>"Heim"</formula>
    </cfRule>
  </conditionalFormatting>
  <conditionalFormatting sqref="C20">
    <cfRule type="cellIs" dxfId="1195" priority="1203" stopIfTrue="1" operator="equal">
      <formula>"Auswärts"</formula>
    </cfRule>
    <cfRule type="cellIs" dxfId="1194" priority="1204" stopIfTrue="1" operator="equal">
      <formula>"Heim"</formula>
    </cfRule>
  </conditionalFormatting>
  <conditionalFormatting sqref="C20">
    <cfRule type="cellIs" dxfId="1193" priority="1201" stopIfTrue="1" operator="equal">
      <formula>"Auswärts"</formula>
    </cfRule>
    <cfRule type="cellIs" dxfId="1192" priority="1202" stopIfTrue="1" operator="equal">
      <formula>"Heim"</formula>
    </cfRule>
  </conditionalFormatting>
  <conditionalFormatting sqref="C20">
    <cfRule type="cellIs" dxfId="1191" priority="1195" stopIfTrue="1" operator="equal">
      <formula>"Auswärts"</formula>
    </cfRule>
    <cfRule type="cellIs" dxfId="1190" priority="1196" stopIfTrue="1" operator="equal">
      <formula>"Heim"</formula>
    </cfRule>
  </conditionalFormatting>
  <conditionalFormatting sqref="C20">
    <cfRule type="cellIs" dxfId="1189" priority="1193" stopIfTrue="1" operator="equal">
      <formula>"Auswärts"</formula>
    </cfRule>
    <cfRule type="cellIs" dxfId="1188" priority="1194" stopIfTrue="1" operator="equal">
      <formula>"Heim"</formula>
    </cfRule>
  </conditionalFormatting>
  <conditionalFormatting sqref="C20">
    <cfRule type="cellIs" dxfId="1187" priority="1191" stopIfTrue="1" operator="equal">
      <formula>"Auswärts"</formula>
    </cfRule>
    <cfRule type="cellIs" dxfId="1186" priority="1192" stopIfTrue="1" operator="equal">
      <formula>"Heim"</formula>
    </cfRule>
  </conditionalFormatting>
  <conditionalFormatting sqref="C20">
    <cfRule type="cellIs" dxfId="1185" priority="1189" stopIfTrue="1" operator="equal">
      <formula>"Auswärts"</formula>
    </cfRule>
    <cfRule type="cellIs" dxfId="1184" priority="1190" stopIfTrue="1" operator="equal">
      <formula>"Heim"</formula>
    </cfRule>
  </conditionalFormatting>
  <conditionalFormatting sqref="C20">
    <cfRule type="cellIs" dxfId="1183" priority="1187" stopIfTrue="1" operator="equal">
      <formula>"Auswärts"</formula>
    </cfRule>
    <cfRule type="cellIs" dxfId="1182" priority="1188" stopIfTrue="1" operator="equal">
      <formula>"Heim"</formula>
    </cfRule>
  </conditionalFormatting>
  <conditionalFormatting sqref="C20">
    <cfRule type="cellIs" dxfId="1181" priority="1185" stopIfTrue="1" operator="equal">
      <formula>"Auswärts"</formula>
    </cfRule>
    <cfRule type="cellIs" dxfId="1180" priority="1186" stopIfTrue="1" operator="equal">
      <formula>"Heim"</formula>
    </cfRule>
  </conditionalFormatting>
  <conditionalFormatting sqref="C20">
    <cfRule type="cellIs" dxfId="1179" priority="1179" stopIfTrue="1" operator="equal">
      <formula>"Auswärts"</formula>
    </cfRule>
    <cfRule type="cellIs" dxfId="1178" priority="1180" stopIfTrue="1" operator="equal">
      <formula>"Heim"</formula>
    </cfRule>
  </conditionalFormatting>
  <conditionalFormatting sqref="C20">
    <cfRule type="cellIs" dxfId="1177" priority="1177" stopIfTrue="1" operator="equal">
      <formula>"Auswärts"</formula>
    </cfRule>
    <cfRule type="cellIs" dxfId="1176" priority="1178" stopIfTrue="1" operator="equal">
      <formula>"Heim"</formula>
    </cfRule>
  </conditionalFormatting>
  <conditionalFormatting sqref="C20">
    <cfRule type="cellIs" dxfId="1175" priority="1175" stopIfTrue="1" operator="equal">
      <formula>"Auswärts"</formula>
    </cfRule>
    <cfRule type="cellIs" dxfId="1174" priority="1176" stopIfTrue="1" operator="equal">
      <formula>"Heim"</formula>
    </cfRule>
  </conditionalFormatting>
  <conditionalFormatting sqref="C20">
    <cfRule type="cellIs" dxfId="1173" priority="1173" stopIfTrue="1" operator="equal">
      <formula>"Auswärts"</formula>
    </cfRule>
    <cfRule type="cellIs" dxfId="1172" priority="1174" stopIfTrue="1" operator="equal">
      <formula>"Heim"</formula>
    </cfRule>
  </conditionalFormatting>
  <conditionalFormatting sqref="C20">
    <cfRule type="cellIs" dxfId="1171" priority="1171" stopIfTrue="1" operator="equal">
      <formula>"Auswärts"</formula>
    </cfRule>
    <cfRule type="cellIs" dxfId="1170" priority="1172" stopIfTrue="1" operator="equal">
      <formula>"Heim"</formula>
    </cfRule>
  </conditionalFormatting>
  <conditionalFormatting sqref="C20">
    <cfRule type="cellIs" dxfId="1169" priority="1169" stopIfTrue="1" operator="equal">
      <formula>"Auswärts"</formula>
    </cfRule>
    <cfRule type="cellIs" dxfId="1168" priority="1170" stopIfTrue="1" operator="equal">
      <formula>"Heim"</formula>
    </cfRule>
  </conditionalFormatting>
  <conditionalFormatting sqref="C20">
    <cfRule type="cellIs" dxfId="1167" priority="1167" stopIfTrue="1" operator="equal">
      <formula>"Auswärts"</formula>
    </cfRule>
    <cfRule type="cellIs" dxfId="1166" priority="1168" stopIfTrue="1" operator="equal">
      <formula>"Heim"</formula>
    </cfRule>
  </conditionalFormatting>
  <conditionalFormatting sqref="C20">
    <cfRule type="cellIs" dxfId="1165" priority="1165" stopIfTrue="1" operator="equal">
      <formula>"Auswärts"</formula>
    </cfRule>
    <cfRule type="cellIs" dxfId="1164" priority="1166" stopIfTrue="1" operator="equal">
      <formula>"Heim"</formula>
    </cfRule>
  </conditionalFormatting>
  <conditionalFormatting sqref="C20">
    <cfRule type="cellIs" dxfId="1163" priority="1163" stopIfTrue="1" operator="equal">
      <formula>"Auswärts"</formula>
    </cfRule>
    <cfRule type="cellIs" dxfId="1162" priority="1164" stopIfTrue="1" operator="equal">
      <formula>"Heim"</formula>
    </cfRule>
  </conditionalFormatting>
  <conditionalFormatting sqref="C20">
    <cfRule type="cellIs" dxfId="1161" priority="1161" stopIfTrue="1" operator="equal">
      <formula>"Auswärts"</formula>
    </cfRule>
    <cfRule type="cellIs" dxfId="1160" priority="1162" stopIfTrue="1" operator="equal">
      <formula>"Heim"</formula>
    </cfRule>
  </conditionalFormatting>
  <conditionalFormatting sqref="C20">
    <cfRule type="cellIs" dxfId="1159" priority="1159" stopIfTrue="1" operator="equal">
      <formula>"Auswärts"</formula>
    </cfRule>
    <cfRule type="cellIs" dxfId="1158" priority="1160" stopIfTrue="1" operator="equal">
      <formula>"Heim"</formula>
    </cfRule>
  </conditionalFormatting>
  <conditionalFormatting sqref="C20">
    <cfRule type="cellIs" dxfId="1157" priority="1157" stopIfTrue="1" operator="equal">
      <formula>"Auswärts"</formula>
    </cfRule>
    <cfRule type="cellIs" dxfId="1156" priority="1158" stopIfTrue="1" operator="equal">
      <formula>"Heim"</formula>
    </cfRule>
  </conditionalFormatting>
  <conditionalFormatting sqref="C20">
    <cfRule type="cellIs" dxfId="1155" priority="1155" stopIfTrue="1" operator="equal">
      <formula>"Auswärts"</formula>
    </cfRule>
    <cfRule type="cellIs" dxfId="1154" priority="1156" stopIfTrue="1" operator="equal">
      <formula>"Heim"</formula>
    </cfRule>
  </conditionalFormatting>
  <conditionalFormatting sqref="C20">
    <cfRule type="cellIs" dxfId="1153" priority="1153" stopIfTrue="1" operator="equal">
      <formula>"Auswärts"</formula>
    </cfRule>
    <cfRule type="cellIs" dxfId="1152" priority="1154" stopIfTrue="1" operator="equal">
      <formula>"Heim"</formula>
    </cfRule>
  </conditionalFormatting>
  <conditionalFormatting sqref="C20">
    <cfRule type="cellIs" dxfId="1151" priority="1151" stopIfTrue="1" operator="equal">
      <formula>"Auswärts"</formula>
    </cfRule>
    <cfRule type="cellIs" dxfId="1150" priority="1152" stopIfTrue="1" operator="equal">
      <formula>"Heim"</formula>
    </cfRule>
  </conditionalFormatting>
  <conditionalFormatting sqref="C20">
    <cfRule type="cellIs" dxfId="1149" priority="1149" stopIfTrue="1" operator="equal">
      <formula>"Auswärts"</formula>
    </cfRule>
    <cfRule type="cellIs" dxfId="1148" priority="1150" stopIfTrue="1" operator="equal">
      <formula>"Heim"</formula>
    </cfRule>
  </conditionalFormatting>
  <conditionalFormatting sqref="C20">
    <cfRule type="cellIs" dxfId="1147" priority="1143" stopIfTrue="1" operator="equal">
      <formula>"Auswärts"</formula>
    </cfRule>
    <cfRule type="cellIs" dxfId="1146" priority="1144" stopIfTrue="1" operator="equal">
      <formula>"Heim"</formula>
    </cfRule>
  </conditionalFormatting>
  <conditionalFormatting sqref="C20">
    <cfRule type="cellIs" dxfId="1145" priority="1141" stopIfTrue="1" operator="equal">
      <formula>"Auswärts"</formula>
    </cfRule>
    <cfRule type="cellIs" dxfId="1144" priority="1142" stopIfTrue="1" operator="equal">
      <formula>"Heim"</formula>
    </cfRule>
  </conditionalFormatting>
  <conditionalFormatting sqref="C20">
    <cfRule type="cellIs" dxfId="1143" priority="1139" stopIfTrue="1" operator="equal">
      <formula>"Auswärts"</formula>
    </cfRule>
    <cfRule type="cellIs" dxfId="1142" priority="1140" stopIfTrue="1" operator="equal">
      <formula>"Heim"</formula>
    </cfRule>
  </conditionalFormatting>
  <conditionalFormatting sqref="C20">
    <cfRule type="cellIs" dxfId="1141" priority="1137" stopIfTrue="1" operator="equal">
      <formula>"Auswärts"</formula>
    </cfRule>
    <cfRule type="cellIs" dxfId="1140" priority="1138" stopIfTrue="1" operator="equal">
      <formula>"Heim"</formula>
    </cfRule>
  </conditionalFormatting>
  <conditionalFormatting sqref="C20">
    <cfRule type="cellIs" dxfId="1139" priority="1131" stopIfTrue="1" operator="equal">
      <formula>"Auswärts"</formula>
    </cfRule>
    <cfRule type="cellIs" dxfId="1138" priority="1132" stopIfTrue="1" operator="equal">
      <formula>"Heim"</formula>
    </cfRule>
  </conditionalFormatting>
  <conditionalFormatting sqref="C20">
    <cfRule type="cellIs" dxfId="1137" priority="1129" stopIfTrue="1" operator="equal">
      <formula>"Auswärts"</formula>
    </cfRule>
    <cfRule type="cellIs" dxfId="1136" priority="1130" stopIfTrue="1" operator="equal">
      <formula>"Heim"</formula>
    </cfRule>
  </conditionalFormatting>
  <conditionalFormatting sqref="C20">
    <cfRule type="cellIs" dxfId="1135" priority="1127" stopIfTrue="1" operator="equal">
      <formula>"Auswärts"</formula>
    </cfRule>
    <cfRule type="cellIs" dxfId="1134" priority="1128" stopIfTrue="1" operator="equal">
      <formula>"Heim"</formula>
    </cfRule>
  </conditionalFormatting>
  <conditionalFormatting sqref="C20">
    <cfRule type="cellIs" dxfId="1133" priority="1125" stopIfTrue="1" operator="equal">
      <formula>"Auswärts"</formula>
    </cfRule>
    <cfRule type="cellIs" dxfId="1132" priority="1126" stopIfTrue="1" operator="equal">
      <formula>"Heim"</formula>
    </cfRule>
  </conditionalFormatting>
  <conditionalFormatting sqref="C20">
    <cfRule type="cellIs" dxfId="1131" priority="1123" stopIfTrue="1" operator="equal">
      <formula>"Auswärts"</formula>
    </cfRule>
    <cfRule type="cellIs" dxfId="1130" priority="1124" stopIfTrue="1" operator="equal">
      <formula>"Heim"</formula>
    </cfRule>
  </conditionalFormatting>
  <conditionalFormatting sqref="C20">
    <cfRule type="cellIs" dxfId="1129" priority="1121" stopIfTrue="1" operator="equal">
      <formula>"Auswärts"</formula>
    </cfRule>
    <cfRule type="cellIs" dxfId="1128" priority="1122" stopIfTrue="1" operator="equal">
      <formula>"Heim"</formula>
    </cfRule>
  </conditionalFormatting>
  <conditionalFormatting sqref="C20">
    <cfRule type="cellIs" dxfId="1127" priority="1235" stopIfTrue="1" operator="equal">
      <formula>"Auswärts"</formula>
    </cfRule>
    <cfRule type="cellIs" dxfId="1126" priority="1236" stopIfTrue="1" operator="equal">
      <formula>"Heim"</formula>
    </cfRule>
  </conditionalFormatting>
  <conditionalFormatting sqref="C20">
    <cfRule type="cellIs" dxfId="1125" priority="1233" stopIfTrue="1" operator="equal">
      <formula>"Auswärts"</formula>
    </cfRule>
    <cfRule type="cellIs" dxfId="1124" priority="1234" stopIfTrue="1" operator="equal">
      <formula>"Heim"</formula>
    </cfRule>
  </conditionalFormatting>
  <conditionalFormatting sqref="C20">
    <cfRule type="cellIs" dxfId="1123" priority="1227" stopIfTrue="1" operator="equal">
      <formula>"Auswärts"</formula>
    </cfRule>
    <cfRule type="cellIs" dxfId="1122" priority="1228" stopIfTrue="1" operator="equal">
      <formula>"Heim"</formula>
    </cfRule>
  </conditionalFormatting>
  <conditionalFormatting sqref="C20">
    <cfRule type="cellIs" dxfId="1121" priority="1225" stopIfTrue="1" operator="equal">
      <formula>"Auswärts"</formula>
    </cfRule>
    <cfRule type="cellIs" dxfId="1120" priority="1226" stopIfTrue="1" operator="equal">
      <formula>"Heim"</formula>
    </cfRule>
  </conditionalFormatting>
  <conditionalFormatting sqref="D12">
    <cfRule type="cellIs" dxfId="1119" priority="1075" stopIfTrue="1" operator="equal">
      <formula>"Auswärts"</formula>
    </cfRule>
    <cfRule type="cellIs" dxfId="1118" priority="1076" stopIfTrue="1" operator="equal">
      <formula>"Heim"</formula>
    </cfRule>
  </conditionalFormatting>
  <conditionalFormatting sqref="D12">
    <cfRule type="cellIs" dxfId="1117" priority="1073" stopIfTrue="1" operator="equal">
      <formula>"Auswärts"</formula>
    </cfRule>
    <cfRule type="cellIs" dxfId="1116" priority="1074" stopIfTrue="1" operator="equal">
      <formula>"Heim"</formula>
    </cfRule>
  </conditionalFormatting>
  <conditionalFormatting sqref="D12">
    <cfRule type="cellIs" dxfId="1115" priority="1119" stopIfTrue="1" operator="equal">
      <formula>"Auswärts"</formula>
    </cfRule>
    <cfRule type="cellIs" dxfId="1114" priority="1120" stopIfTrue="1" operator="equal">
      <formula>"Heim"</formula>
    </cfRule>
  </conditionalFormatting>
  <conditionalFormatting sqref="D12">
    <cfRule type="cellIs" dxfId="1113" priority="1117" stopIfTrue="1" operator="equal">
      <formula>"Auswärts"</formula>
    </cfRule>
    <cfRule type="cellIs" dxfId="1112" priority="1118" stopIfTrue="1" operator="equal">
      <formula>"Heim"</formula>
    </cfRule>
  </conditionalFormatting>
  <conditionalFormatting sqref="D12">
    <cfRule type="cellIs" dxfId="1111" priority="1115" stopIfTrue="1" operator="equal">
      <formula>"Auswärts"</formula>
    </cfRule>
    <cfRule type="cellIs" dxfId="1110" priority="1116" stopIfTrue="1" operator="equal">
      <formula>"Heim"</formula>
    </cfRule>
  </conditionalFormatting>
  <conditionalFormatting sqref="D12">
    <cfRule type="cellIs" dxfId="1109" priority="1113" stopIfTrue="1" operator="equal">
      <formula>"Auswärts"</formula>
    </cfRule>
    <cfRule type="cellIs" dxfId="1108" priority="1114" stopIfTrue="1" operator="equal">
      <formula>"Heim"</formula>
    </cfRule>
  </conditionalFormatting>
  <conditionalFormatting sqref="D12">
    <cfRule type="cellIs" dxfId="1107" priority="1111" stopIfTrue="1" operator="equal">
      <formula>"Auswärts"</formula>
    </cfRule>
    <cfRule type="cellIs" dxfId="1106" priority="1112" stopIfTrue="1" operator="equal">
      <formula>"Heim"</formula>
    </cfRule>
  </conditionalFormatting>
  <conditionalFormatting sqref="D12">
    <cfRule type="cellIs" dxfId="1105" priority="1109" stopIfTrue="1" operator="equal">
      <formula>"Auswärts"</formula>
    </cfRule>
    <cfRule type="cellIs" dxfId="1104" priority="1110" stopIfTrue="1" operator="equal">
      <formula>"Heim"</formula>
    </cfRule>
  </conditionalFormatting>
  <conditionalFormatting sqref="D12">
    <cfRule type="cellIs" dxfId="1103" priority="1107" stopIfTrue="1" operator="equal">
      <formula>"Auswärts"</formula>
    </cfRule>
    <cfRule type="cellIs" dxfId="1102" priority="1108" stopIfTrue="1" operator="equal">
      <formula>"Heim"</formula>
    </cfRule>
  </conditionalFormatting>
  <conditionalFormatting sqref="D12">
    <cfRule type="cellIs" dxfId="1101" priority="1105" stopIfTrue="1" operator="equal">
      <formula>"Auswärts"</formula>
    </cfRule>
    <cfRule type="cellIs" dxfId="1100" priority="1106" stopIfTrue="1" operator="equal">
      <formula>"Heim"</formula>
    </cfRule>
  </conditionalFormatting>
  <conditionalFormatting sqref="D12">
    <cfRule type="cellIs" dxfId="1099" priority="1103" stopIfTrue="1" operator="equal">
      <formula>"Auswärts"</formula>
    </cfRule>
    <cfRule type="cellIs" dxfId="1098" priority="1104" stopIfTrue="1" operator="equal">
      <formula>"Heim"</formula>
    </cfRule>
  </conditionalFormatting>
  <conditionalFormatting sqref="D12">
    <cfRule type="cellIs" dxfId="1097" priority="1101" stopIfTrue="1" operator="equal">
      <formula>"Auswärts"</formula>
    </cfRule>
    <cfRule type="cellIs" dxfId="1096" priority="1102" stopIfTrue="1" operator="equal">
      <formula>"Heim"</formula>
    </cfRule>
  </conditionalFormatting>
  <conditionalFormatting sqref="D12">
    <cfRule type="cellIs" dxfId="1095" priority="1099" stopIfTrue="1" operator="equal">
      <formula>"Auswärts"</formula>
    </cfRule>
    <cfRule type="cellIs" dxfId="1094" priority="1100" stopIfTrue="1" operator="equal">
      <formula>"Heim"</formula>
    </cfRule>
  </conditionalFormatting>
  <conditionalFormatting sqref="D12">
    <cfRule type="cellIs" dxfId="1093" priority="1097" stopIfTrue="1" operator="equal">
      <formula>"Auswärts"</formula>
    </cfRule>
    <cfRule type="cellIs" dxfId="1092" priority="1098" stopIfTrue="1" operator="equal">
      <formula>"Heim"</formula>
    </cfRule>
  </conditionalFormatting>
  <conditionalFormatting sqref="D12">
    <cfRule type="cellIs" dxfId="1091" priority="1095" stopIfTrue="1" operator="equal">
      <formula>"Auswärts"</formula>
    </cfRule>
    <cfRule type="cellIs" dxfId="1090" priority="1096" stopIfTrue="1" operator="equal">
      <formula>"Heim"</formula>
    </cfRule>
  </conditionalFormatting>
  <conditionalFormatting sqref="D12">
    <cfRule type="cellIs" dxfId="1089" priority="1093" stopIfTrue="1" operator="equal">
      <formula>"Auswärts"</formula>
    </cfRule>
    <cfRule type="cellIs" dxfId="1088" priority="1094" stopIfTrue="1" operator="equal">
      <formula>"Heim"</formula>
    </cfRule>
  </conditionalFormatting>
  <conditionalFormatting sqref="D12">
    <cfRule type="cellIs" dxfId="1087" priority="1091" stopIfTrue="1" operator="equal">
      <formula>"Auswärts"</formula>
    </cfRule>
    <cfRule type="cellIs" dxfId="1086" priority="1092" stopIfTrue="1" operator="equal">
      <formula>"Heim"</formula>
    </cfRule>
  </conditionalFormatting>
  <conditionalFormatting sqref="D12">
    <cfRule type="cellIs" dxfId="1085" priority="1089" stopIfTrue="1" operator="equal">
      <formula>"Auswärts"</formula>
    </cfRule>
    <cfRule type="cellIs" dxfId="1084" priority="1090" stopIfTrue="1" operator="equal">
      <formula>"Heim"</formula>
    </cfRule>
  </conditionalFormatting>
  <conditionalFormatting sqref="D12">
    <cfRule type="cellIs" dxfId="1083" priority="1087" stopIfTrue="1" operator="equal">
      <formula>"Auswärts"</formula>
    </cfRule>
    <cfRule type="cellIs" dxfId="1082" priority="1088" stopIfTrue="1" operator="equal">
      <formula>"Heim"</formula>
    </cfRule>
  </conditionalFormatting>
  <conditionalFormatting sqref="D12">
    <cfRule type="cellIs" dxfId="1081" priority="1085" stopIfTrue="1" operator="equal">
      <formula>"Auswärts"</formula>
    </cfRule>
    <cfRule type="cellIs" dxfId="1080" priority="1086" stopIfTrue="1" operator="equal">
      <formula>"Heim"</formula>
    </cfRule>
  </conditionalFormatting>
  <conditionalFormatting sqref="D12">
    <cfRule type="cellIs" dxfId="1079" priority="1083" stopIfTrue="1" operator="equal">
      <formula>"Auswärts"</formula>
    </cfRule>
    <cfRule type="cellIs" dxfId="1078" priority="1084" stopIfTrue="1" operator="equal">
      <formula>"Heim"</formula>
    </cfRule>
  </conditionalFormatting>
  <conditionalFormatting sqref="D12">
    <cfRule type="cellIs" dxfId="1077" priority="1081" stopIfTrue="1" operator="equal">
      <formula>"Auswärts"</formula>
    </cfRule>
    <cfRule type="cellIs" dxfId="1076" priority="1082" stopIfTrue="1" operator="equal">
      <formula>"Heim"</formula>
    </cfRule>
  </conditionalFormatting>
  <conditionalFormatting sqref="D12">
    <cfRule type="cellIs" dxfId="1075" priority="1079" stopIfTrue="1" operator="equal">
      <formula>"Auswärts"</formula>
    </cfRule>
    <cfRule type="cellIs" dxfId="1074" priority="1080" stopIfTrue="1" operator="equal">
      <formula>"Heim"</formula>
    </cfRule>
  </conditionalFormatting>
  <conditionalFormatting sqref="D12">
    <cfRule type="cellIs" dxfId="1073" priority="1077" stopIfTrue="1" operator="equal">
      <formula>"Auswärts"</formula>
    </cfRule>
    <cfRule type="cellIs" dxfId="1072" priority="1078" stopIfTrue="1" operator="equal">
      <formula>"Heim"</formula>
    </cfRule>
  </conditionalFormatting>
  <conditionalFormatting sqref="D12">
    <cfRule type="cellIs" dxfId="1071" priority="1071" stopIfTrue="1" operator="equal">
      <formula>"Auswärts"</formula>
    </cfRule>
    <cfRule type="cellIs" dxfId="1070" priority="1072" stopIfTrue="1" operator="equal">
      <formula>"Heim"</formula>
    </cfRule>
  </conditionalFormatting>
  <conditionalFormatting sqref="D12">
    <cfRule type="cellIs" dxfId="1069" priority="1069" stopIfTrue="1" operator="equal">
      <formula>"Auswärts"</formula>
    </cfRule>
    <cfRule type="cellIs" dxfId="1068" priority="1070" stopIfTrue="1" operator="equal">
      <formula>"Heim"</formula>
    </cfRule>
  </conditionalFormatting>
  <conditionalFormatting sqref="E12">
    <cfRule type="cellIs" dxfId="1067" priority="1067" stopIfTrue="1" operator="equal">
      <formula>"Auswärts"</formula>
    </cfRule>
    <cfRule type="cellIs" dxfId="1066" priority="1068" stopIfTrue="1" operator="equal">
      <formula>"Heim"</formula>
    </cfRule>
  </conditionalFormatting>
  <conditionalFormatting sqref="E12">
    <cfRule type="cellIs" dxfId="1065" priority="1065" stopIfTrue="1" operator="equal">
      <formula>"Auswärts"</formula>
    </cfRule>
    <cfRule type="cellIs" dxfId="1064" priority="1066" stopIfTrue="1" operator="equal">
      <formula>"Heim"</formula>
    </cfRule>
  </conditionalFormatting>
  <conditionalFormatting sqref="E12">
    <cfRule type="cellIs" dxfId="1063" priority="1063" stopIfTrue="1" operator="equal">
      <formula>"Auswärts"</formula>
    </cfRule>
    <cfRule type="cellIs" dxfId="1062" priority="1064" stopIfTrue="1" operator="equal">
      <formula>"Heim"</formula>
    </cfRule>
  </conditionalFormatting>
  <conditionalFormatting sqref="E12">
    <cfRule type="cellIs" dxfId="1061" priority="1061" stopIfTrue="1" operator="equal">
      <formula>"Auswärts"</formula>
    </cfRule>
    <cfRule type="cellIs" dxfId="1060" priority="1062" stopIfTrue="1" operator="equal">
      <formula>"Heim"</formula>
    </cfRule>
  </conditionalFormatting>
  <conditionalFormatting sqref="E12">
    <cfRule type="cellIs" dxfId="1059" priority="1059" stopIfTrue="1" operator="equal">
      <formula>"Auswärts"</formula>
    </cfRule>
    <cfRule type="cellIs" dxfId="1058" priority="1060" stopIfTrue="1" operator="equal">
      <formula>"Heim"</formula>
    </cfRule>
  </conditionalFormatting>
  <conditionalFormatting sqref="E12">
    <cfRule type="cellIs" dxfId="1057" priority="1057" stopIfTrue="1" operator="equal">
      <formula>"Auswärts"</formula>
    </cfRule>
    <cfRule type="cellIs" dxfId="1056" priority="1058" stopIfTrue="1" operator="equal">
      <formula>"Heim"</formula>
    </cfRule>
  </conditionalFormatting>
  <conditionalFormatting sqref="E12">
    <cfRule type="cellIs" dxfId="1055" priority="1055" stopIfTrue="1" operator="equal">
      <formula>"Auswärts"</formula>
    </cfRule>
    <cfRule type="cellIs" dxfId="1054" priority="1056" stopIfTrue="1" operator="equal">
      <formula>"Heim"</formula>
    </cfRule>
  </conditionalFormatting>
  <conditionalFormatting sqref="E12">
    <cfRule type="cellIs" dxfId="1053" priority="1053" stopIfTrue="1" operator="equal">
      <formula>"Auswärts"</formula>
    </cfRule>
    <cfRule type="cellIs" dxfId="1052" priority="1054" stopIfTrue="1" operator="equal">
      <formula>"Heim"</formula>
    </cfRule>
  </conditionalFormatting>
  <conditionalFormatting sqref="E12">
    <cfRule type="cellIs" dxfId="1051" priority="1051" stopIfTrue="1" operator="equal">
      <formula>"Auswärts"</formula>
    </cfRule>
    <cfRule type="cellIs" dxfId="1050" priority="1052" stopIfTrue="1" operator="equal">
      <formula>"Heim"</formula>
    </cfRule>
  </conditionalFormatting>
  <conditionalFormatting sqref="E12">
    <cfRule type="cellIs" dxfId="1049" priority="1049" stopIfTrue="1" operator="equal">
      <formula>"Auswärts"</formula>
    </cfRule>
    <cfRule type="cellIs" dxfId="1048" priority="1050" stopIfTrue="1" operator="equal">
      <formula>"Heim"</formula>
    </cfRule>
  </conditionalFormatting>
  <conditionalFormatting sqref="E12">
    <cfRule type="cellIs" dxfId="1047" priority="1047" stopIfTrue="1" operator="equal">
      <formula>"Auswärts"</formula>
    </cfRule>
    <cfRule type="cellIs" dxfId="1046" priority="1048" stopIfTrue="1" operator="equal">
      <formula>"Heim"</formula>
    </cfRule>
  </conditionalFormatting>
  <conditionalFormatting sqref="E12">
    <cfRule type="cellIs" dxfId="1045" priority="1045" stopIfTrue="1" operator="equal">
      <formula>"Auswärts"</formula>
    </cfRule>
    <cfRule type="cellIs" dxfId="1044" priority="1046" stopIfTrue="1" operator="equal">
      <formula>"Heim"</formula>
    </cfRule>
  </conditionalFormatting>
  <conditionalFormatting sqref="E12">
    <cfRule type="cellIs" dxfId="1043" priority="1043" stopIfTrue="1" operator="equal">
      <formula>"Auswärts"</formula>
    </cfRule>
    <cfRule type="cellIs" dxfId="1042" priority="1044" stopIfTrue="1" operator="equal">
      <formula>"Heim"</formula>
    </cfRule>
  </conditionalFormatting>
  <conditionalFormatting sqref="E12">
    <cfRule type="cellIs" dxfId="1041" priority="1041" stopIfTrue="1" operator="equal">
      <formula>"Auswärts"</formula>
    </cfRule>
    <cfRule type="cellIs" dxfId="1040" priority="1042" stopIfTrue="1" operator="equal">
      <formula>"Heim"</formula>
    </cfRule>
  </conditionalFormatting>
  <conditionalFormatting sqref="E12">
    <cfRule type="cellIs" dxfId="1039" priority="1039" stopIfTrue="1" operator="equal">
      <formula>"Auswärts"</formula>
    </cfRule>
    <cfRule type="cellIs" dxfId="1038" priority="1040" stopIfTrue="1" operator="equal">
      <formula>"Heim"</formula>
    </cfRule>
  </conditionalFormatting>
  <conditionalFormatting sqref="E12">
    <cfRule type="cellIs" dxfId="1037" priority="1037" stopIfTrue="1" operator="equal">
      <formula>"Auswärts"</formula>
    </cfRule>
    <cfRule type="cellIs" dxfId="1036" priority="1038" stopIfTrue="1" operator="equal">
      <formula>"Heim"</formula>
    </cfRule>
  </conditionalFormatting>
  <conditionalFormatting sqref="E12">
    <cfRule type="cellIs" dxfId="1035" priority="1035" stopIfTrue="1" operator="equal">
      <formula>"Auswärts"</formula>
    </cfRule>
    <cfRule type="cellIs" dxfId="1034" priority="1036" stopIfTrue="1" operator="equal">
      <formula>"Heim"</formula>
    </cfRule>
  </conditionalFormatting>
  <conditionalFormatting sqref="E12">
    <cfRule type="cellIs" dxfId="1033" priority="1033" stopIfTrue="1" operator="equal">
      <formula>"Auswärts"</formula>
    </cfRule>
    <cfRule type="cellIs" dxfId="1032" priority="1034" stopIfTrue="1" operator="equal">
      <formula>"Heim"</formula>
    </cfRule>
  </conditionalFormatting>
  <conditionalFormatting sqref="E12">
    <cfRule type="cellIs" dxfId="1031" priority="1031" stopIfTrue="1" operator="equal">
      <formula>"Auswärts"</formula>
    </cfRule>
    <cfRule type="cellIs" dxfId="1030" priority="1032" stopIfTrue="1" operator="equal">
      <formula>"Heim"</formula>
    </cfRule>
  </conditionalFormatting>
  <conditionalFormatting sqref="E12">
    <cfRule type="cellIs" dxfId="1029" priority="1029" stopIfTrue="1" operator="equal">
      <formula>"Auswärts"</formula>
    </cfRule>
    <cfRule type="cellIs" dxfId="1028" priority="1030" stopIfTrue="1" operator="equal">
      <formula>"Heim"</formula>
    </cfRule>
  </conditionalFormatting>
  <conditionalFormatting sqref="E12">
    <cfRule type="cellIs" dxfId="1027" priority="1027" stopIfTrue="1" operator="equal">
      <formula>"Auswärts"</formula>
    </cfRule>
    <cfRule type="cellIs" dxfId="1026" priority="1028" stopIfTrue="1" operator="equal">
      <formula>"Heim"</formula>
    </cfRule>
  </conditionalFormatting>
  <conditionalFormatting sqref="E12">
    <cfRule type="cellIs" dxfId="1025" priority="1025" stopIfTrue="1" operator="equal">
      <formula>"Auswärts"</formula>
    </cfRule>
    <cfRule type="cellIs" dxfId="1024" priority="1026" stopIfTrue="1" operator="equal">
      <formula>"Heim"</formula>
    </cfRule>
  </conditionalFormatting>
  <conditionalFormatting sqref="E12">
    <cfRule type="cellIs" dxfId="1023" priority="1023" stopIfTrue="1" operator="equal">
      <formula>"Auswärts"</formula>
    </cfRule>
    <cfRule type="cellIs" dxfId="1022" priority="1024" stopIfTrue="1" operator="equal">
      <formula>"Heim"</formula>
    </cfRule>
  </conditionalFormatting>
  <conditionalFormatting sqref="E12">
    <cfRule type="cellIs" dxfId="1021" priority="1021" stopIfTrue="1" operator="equal">
      <formula>"Auswärts"</formula>
    </cfRule>
    <cfRule type="cellIs" dxfId="1020" priority="1022" stopIfTrue="1" operator="equal">
      <formula>"Heim"</formula>
    </cfRule>
  </conditionalFormatting>
  <conditionalFormatting sqref="E12">
    <cfRule type="cellIs" dxfId="1019" priority="1019" stopIfTrue="1" operator="equal">
      <formula>"Auswärts"</formula>
    </cfRule>
    <cfRule type="cellIs" dxfId="1018" priority="1020" stopIfTrue="1" operator="equal">
      <formula>"Heim"</formula>
    </cfRule>
  </conditionalFormatting>
  <conditionalFormatting sqref="E12">
    <cfRule type="cellIs" dxfId="1017" priority="1017" stopIfTrue="1" operator="equal">
      <formula>"Auswärts"</formula>
    </cfRule>
    <cfRule type="cellIs" dxfId="1016" priority="1018" stopIfTrue="1" operator="equal">
      <formula>"Heim"</formula>
    </cfRule>
  </conditionalFormatting>
  <conditionalFormatting sqref="C12">
    <cfRule type="cellIs" dxfId="1015" priority="1015" stopIfTrue="1" operator="equal">
      <formula>"Auswärts"</formula>
    </cfRule>
    <cfRule type="cellIs" dxfId="1014" priority="1016" stopIfTrue="1" operator="equal">
      <formula>"Heim"</formula>
    </cfRule>
  </conditionalFormatting>
  <conditionalFormatting sqref="C12">
    <cfRule type="cellIs" dxfId="1013" priority="1013" stopIfTrue="1" operator="equal">
      <formula>"Auswärts"</formula>
    </cfRule>
    <cfRule type="cellIs" dxfId="1012" priority="1014" stopIfTrue="1" operator="equal">
      <formula>"Heim"</formula>
    </cfRule>
  </conditionalFormatting>
  <conditionalFormatting sqref="C12">
    <cfRule type="cellIs" dxfId="1011" priority="1011" stopIfTrue="1" operator="equal">
      <formula>"Auswärts"</formula>
    </cfRule>
    <cfRule type="cellIs" dxfId="1010" priority="1012" stopIfTrue="1" operator="equal">
      <formula>"Heim"</formula>
    </cfRule>
  </conditionalFormatting>
  <conditionalFormatting sqref="C12">
    <cfRule type="cellIs" dxfId="1009" priority="1009" stopIfTrue="1" operator="equal">
      <formula>"Auswärts"</formula>
    </cfRule>
    <cfRule type="cellIs" dxfId="1008" priority="1010" stopIfTrue="1" operator="equal">
      <formula>"Heim"</formula>
    </cfRule>
  </conditionalFormatting>
  <conditionalFormatting sqref="C12">
    <cfRule type="cellIs" dxfId="1007" priority="1007" stopIfTrue="1" operator="equal">
      <formula>"Auswärts"</formula>
    </cfRule>
    <cfRule type="cellIs" dxfId="1006" priority="1008" stopIfTrue="1" operator="equal">
      <formula>"Heim"</formula>
    </cfRule>
  </conditionalFormatting>
  <conditionalFormatting sqref="C12">
    <cfRule type="cellIs" dxfId="1005" priority="1005" stopIfTrue="1" operator="equal">
      <formula>"Auswärts"</formula>
    </cfRule>
    <cfRule type="cellIs" dxfId="1004" priority="1006" stopIfTrue="1" operator="equal">
      <formula>"Heim"</formula>
    </cfRule>
  </conditionalFormatting>
  <conditionalFormatting sqref="C12">
    <cfRule type="cellIs" dxfId="1003" priority="1003" stopIfTrue="1" operator="equal">
      <formula>"Auswärts"</formula>
    </cfRule>
    <cfRule type="cellIs" dxfId="1002" priority="1004" stopIfTrue="1" operator="equal">
      <formula>"Heim"</formula>
    </cfRule>
  </conditionalFormatting>
  <conditionalFormatting sqref="C12">
    <cfRule type="cellIs" dxfId="1001" priority="1001" stopIfTrue="1" operator="equal">
      <formula>"Auswärts"</formula>
    </cfRule>
    <cfRule type="cellIs" dxfId="1000" priority="1002" stopIfTrue="1" operator="equal">
      <formula>"Heim"</formula>
    </cfRule>
  </conditionalFormatting>
  <conditionalFormatting sqref="C12">
    <cfRule type="cellIs" dxfId="999" priority="999" stopIfTrue="1" operator="equal">
      <formula>"Auswärts"</formula>
    </cfRule>
    <cfRule type="cellIs" dxfId="998" priority="1000" stopIfTrue="1" operator="equal">
      <formula>"Heim"</formula>
    </cfRule>
  </conditionalFormatting>
  <conditionalFormatting sqref="C12">
    <cfRule type="cellIs" dxfId="997" priority="997" stopIfTrue="1" operator="equal">
      <formula>"Auswärts"</formula>
    </cfRule>
    <cfRule type="cellIs" dxfId="996" priority="998" stopIfTrue="1" operator="equal">
      <formula>"Heim"</formula>
    </cfRule>
  </conditionalFormatting>
  <conditionalFormatting sqref="C12">
    <cfRule type="cellIs" dxfId="995" priority="995" stopIfTrue="1" operator="equal">
      <formula>"Auswärts"</formula>
    </cfRule>
    <cfRule type="cellIs" dxfId="994" priority="996" stopIfTrue="1" operator="equal">
      <formula>"Heim"</formula>
    </cfRule>
  </conditionalFormatting>
  <conditionalFormatting sqref="C12">
    <cfRule type="cellIs" dxfId="993" priority="993" stopIfTrue="1" operator="equal">
      <formula>"Auswärts"</formula>
    </cfRule>
    <cfRule type="cellIs" dxfId="992" priority="994" stopIfTrue="1" operator="equal">
      <formula>"Heim"</formula>
    </cfRule>
  </conditionalFormatting>
  <conditionalFormatting sqref="C12">
    <cfRule type="cellIs" dxfId="991" priority="991" stopIfTrue="1" operator="equal">
      <formula>"Auswärts"</formula>
    </cfRule>
    <cfRule type="cellIs" dxfId="990" priority="992" stopIfTrue="1" operator="equal">
      <formula>"Heim"</formula>
    </cfRule>
  </conditionalFormatting>
  <conditionalFormatting sqref="C12">
    <cfRule type="cellIs" dxfId="989" priority="989" stopIfTrue="1" operator="equal">
      <formula>"Auswärts"</formula>
    </cfRule>
    <cfRule type="cellIs" dxfId="988" priority="990" stopIfTrue="1" operator="equal">
      <formula>"Heim"</formula>
    </cfRule>
  </conditionalFormatting>
  <conditionalFormatting sqref="C12">
    <cfRule type="cellIs" dxfId="987" priority="987" stopIfTrue="1" operator="equal">
      <formula>"Auswärts"</formula>
    </cfRule>
    <cfRule type="cellIs" dxfId="986" priority="988" stopIfTrue="1" operator="equal">
      <formula>"Heim"</formula>
    </cfRule>
  </conditionalFormatting>
  <conditionalFormatting sqref="C12">
    <cfRule type="cellIs" dxfId="985" priority="985" stopIfTrue="1" operator="equal">
      <formula>"Auswärts"</formula>
    </cfRule>
    <cfRule type="cellIs" dxfId="984" priority="986" stopIfTrue="1" operator="equal">
      <formula>"Heim"</formula>
    </cfRule>
  </conditionalFormatting>
  <conditionalFormatting sqref="C12">
    <cfRule type="cellIs" dxfId="983" priority="983" stopIfTrue="1" operator="equal">
      <formula>"Auswärts"</formula>
    </cfRule>
    <cfRule type="cellIs" dxfId="982" priority="984" stopIfTrue="1" operator="equal">
      <formula>"Heim"</formula>
    </cfRule>
  </conditionalFormatting>
  <conditionalFormatting sqref="C12">
    <cfRule type="cellIs" dxfId="981" priority="981" stopIfTrue="1" operator="equal">
      <formula>"Auswärts"</formula>
    </cfRule>
    <cfRule type="cellIs" dxfId="980" priority="982" stopIfTrue="1" operator="equal">
      <formula>"Heim"</formula>
    </cfRule>
  </conditionalFormatting>
  <conditionalFormatting sqref="C12">
    <cfRule type="cellIs" dxfId="979" priority="979" stopIfTrue="1" operator="equal">
      <formula>"Auswärts"</formula>
    </cfRule>
    <cfRule type="cellIs" dxfId="978" priority="980" stopIfTrue="1" operator="equal">
      <formula>"Heim"</formula>
    </cfRule>
  </conditionalFormatting>
  <conditionalFormatting sqref="C12">
    <cfRule type="cellIs" dxfId="977" priority="977" stopIfTrue="1" operator="equal">
      <formula>"Auswärts"</formula>
    </cfRule>
    <cfRule type="cellIs" dxfId="976" priority="978" stopIfTrue="1" operator="equal">
      <formula>"Heim"</formula>
    </cfRule>
  </conditionalFormatting>
  <conditionalFormatting sqref="C12">
    <cfRule type="cellIs" dxfId="975" priority="975" stopIfTrue="1" operator="equal">
      <formula>"Auswärts"</formula>
    </cfRule>
    <cfRule type="cellIs" dxfId="974" priority="976" stopIfTrue="1" operator="equal">
      <formula>"Heim"</formula>
    </cfRule>
  </conditionalFormatting>
  <conditionalFormatting sqref="C12">
    <cfRule type="cellIs" dxfId="973" priority="973" stopIfTrue="1" operator="equal">
      <formula>"Auswärts"</formula>
    </cfRule>
    <cfRule type="cellIs" dxfId="972" priority="974" stopIfTrue="1" operator="equal">
      <formula>"Heim"</formula>
    </cfRule>
  </conditionalFormatting>
  <conditionalFormatting sqref="C12">
    <cfRule type="cellIs" dxfId="971" priority="971" stopIfTrue="1" operator="equal">
      <formula>"Auswärts"</formula>
    </cfRule>
    <cfRule type="cellIs" dxfId="970" priority="972" stopIfTrue="1" operator="equal">
      <formula>"Heim"</formula>
    </cfRule>
  </conditionalFormatting>
  <conditionalFormatting sqref="C12">
    <cfRule type="cellIs" dxfId="969" priority="969" stopIfTrue="1" operator="equal">
      <formula>"Auswärts"</formula>
    </cfRule>
    <cfRule type="cellIs" dxfId="968" priority="970" stopIfTrue="1" operator="equal">
      <formula>"Heim"</formula>
    </cfRule>
  </conditionalFormatting>
  <conditionalFormatting sqref="C12">
    <cfRule type="cellIs" dxfId="967" priority="967" stopIfTrue="1" operator="equal">
      <formula>"Auswärts"</formula>
    </cfRule>
    <cfRule type="cellIs" dxfId="966" priority="968" stopIfTrue="1" operator="equal">
      <formula>"Heim"</formula>
    </cfRule>
  </conditionalFormatting>
  <conditionalFormatting sqref="C12">
    <cfRule type="cellIs" dxfId="965" priority="965" stopIfTrue="1" operator="equal">
      <formula>"Auswärts"</formula>
    </cfRule>
    <cfRule type="cellIs" dxfId="964" priority="966" stopIfTrue="1" operator="equal">
      <formula>"Heim"</formula>
    </cfRule>
  </conditionalFormatting>
  <conditionalFormatting sqref="C12">
    <cfRule type="cellIs" dxfId="963" priority="963" stopIfTrue="1" operator="equal">
      <formula>"Auswärts"</formula>
    </cfRule>
    <cfRule type="cellIs" dxfId="962" priority="964" stopIfTrue="1" operator="equal">
      <formula>"Heim"</formula>
    </cfRule>
  </conditionalFormatting>
  <conditionalFormatting sqref="C12">
    <cfRule type="cellIs" dxfId="961" priority="961" stopIfTrue="1" operator="equal">
      <formula>"Auswärts"</formula>
    </cfRule>
    <cfRule type="cellIs" dxfId="960" priority="962" stopIfTrue="1" operator="equal">
      <formula>"Heim"</formula>
    </cfRule>
  </conditionalFormatting>
  <conditionalFormatting sqref="C12">
    <cfRule type="cellIs" dxfId="959" priority="959" stopIfTrue="1" operator="equal">
      <formula>"Auswärts"</formula>
    </cfRule>
    <cfRule type="cellIs" dxfId="958" priority="960" stopIfTrue="1" operator="equal">
      <formula>"Heim"</formula>
    </cfRule>
  </conditionalFormatting>
  <conditionalFormatting sqref="C12">
    <cfRule type="cellIs" dxfId="957" priority="957" stopIfTrue="1" operator="equal">
      <formula>"Auswärts"</formula>
    </cfRule>
    <cfRule type="cellIs" dxfId="956" priority="958" stopIfTrue="1" operator="equal">
      <formula>"Heim"</formula>
    </cfRule>
  </conditionalFormatting>
  <conditionalFormatting sqref="C12">
    <cfRule type="cellIs" dxfId="955" priority="955" stopIfTrue="1" operator="equal">
      <formula>"Auswärts"</formula>
    </cfRule>
    <cfRule type="cellIs" dxfId="954" priority="956" stopIfTrue="1" operator="equal">
      <formula>"Heim"</formula>
    </cfRule>
  </conditionalFormatting>
  <conditionalFormatting sqref="C12">
    <cfRule type="cellIs" dxfId="953" priority="953" stopIfTrue="1" operator="equal">
      <formula>"Auswärts"</formula>
    </cfRule>
    <cfRule type="cellIs" dxfId="952" priority="954" stopIfTrue="1" operator="equal">
      <formula>"Heim"</formula>
    </cfRule>
  </conditionalFormatting>
  <conditionalFormatting sqref="C12">
    <cfRule type="cellIs" dxfId="951" priority="951" stopIfTrue="1" operator="equal">
      <formula>"Auswärts"</formula>
    </cfRule>
    <cfRule type="cellIs" dxfId="950" priority="952" stopIfTrue="1" operator="equal">
      <formula>"Heim"</formula>
    </cfRule>
  </conditionalFormatting>
  <conditionalFormatting sqref="C12">
    <cfRule type="cellIs" dxfId="949" priority="949" stopIfTrue="1" operator="equal">
      <formula>"Auswärts"</formula>
    </cfRule>
    <cfRule type="cellIs" dxfId="948" priority="950" stopIfTrue="1" operator="equal">
      <formula>"Heim"</formula>
    </cfRule>
  </conditionalFormatting>
  <conditionalFormatting sqref="C12">
    <cfRule type="cellIs" dxfId="947" priority="947" stopIfTrue="1" operator="equal">
      <formula>"Auswärts"</formula>
    </cfRule>
    <cfRule type="cellIs" dxfId="946" priority="948" stopIfTrue="1" operator="equal">
      <formula>"Heim"</formula>
    </cfRule>
  </conditionalFormatting>
  <conditionalFormatting sqref="C12">
    <cfRule type="cellIs" dxfId="945" priority="945" stopIfTrue="1" operator="equal">
      <formula>"Auswärts"</formula>
    </cfRule>
    <cfRule type="cellIs" dxfId="944" priority="946" stopIfTrue="1" operator="equal">
      <formula>"Heim"</formula>
    </cfRule>
  </conditionalFormatting>
  <conditionalFormatting sqref="C12">
    <cfRule type="cellIs" dxfId="943" priority="943" stopIfTrue="1" operator="equal">
      <formula>"Auswärts"</formula>
    </cfRule>
    <cfRule type="cellIs" dxfId="942" priority="944" stopIfTrue="1" operator="equal">
      <formula>"Heim"</formula>
    </cfRule>
  </conditionalFormatting>
  <conditionalFormatting sqref="C12">
    <cfRule type="cellIs" dxfId="941" priority="941" stopIfTrue="1" operator="equal">
      <formula>"Auswärts"</formula>
    </cfRule>
    <cfRule type="cellIs" dxfId="940" priority="942" stopIfTrue="1" operator="equal">
      <formula>"Heim"</formula>
    </cfRule>
  </conditionalFormatting>
  <conditionalFormatting sqref="C12">
    <cfRule type="cellIs" dxfId="939" priority="939" stopIfTrue="1" operator="equal">
      <formula>"Auswärts"</formula>
    </cfRule>
    <cfRule type="cellIs" dxfId="938" priority="940" stopIfTrue="1" operator="equal">
      <formula>"Heim"</formula>
    </cfRule>
  </conditionalFormatting>
  <conditionalFormatting sqref="C12">
    <cfRule type="cellIs" dxfId="937" priority="937" stopIfTrue="1" operator="equal">
      <formula>"Auswärts"</formula>
    </cfRule>
    <cfRule type="cellIs" dxfId="936" priority="938" stopIfTrue="1" operator="equal">
      <formula>"Heim"</formula>
    </cfRule>
  </conditionalFormatting>
  <conditionalFormatting sqref="C12">
    <cfRule type="cellIs" dxfId="935" priority="935" stopIfTrue="1" operator="equal">
      <formula>"Auswärts"</formula>
    </cfRule>
    <cfRule type="cellIs" dxfId="934" priority="936" stopIfTrue="1" operator="equal">
      <formula>"Heim"</formula>
    </cfRule>
  </conditionalFormatting>
  <conditionalFormatting sqref="C12">
    <cfRule type="cellIs" dxfId="933" priority="933" stopIfTrue="1" operator="equal">
      <formula>"Auswärts"</formula>
    </cfRule>
    <cfRule type="cellIs" dxfId="932" priority="934" stopIfTrue="1" operator="equal">
      <formula>"Heim"</formula>
    </cfRule>
  </conditionalFormatting>
  <conditionalFormatting sqref="C12">
    <cfRule type="cellIs" dxfId="931" priority="931" stopIfTrue="1" operator="equal">
      <formula>"Auswärts"</formula>
    </cfRule>
    <cfRule type="cellIs" dxfId="930" priority="932" stopIfTrue="1" operator="equal">
      <formula>"Heim"</formula>
    </cfRule>
  </conditionalFormatting>
  <conditionalFormatting sqref="C12">
    <cfRule type="cellIs" dxfId="929" priority="929" stopIfTrue="1" operator="equal">
      <formula>"Auswärts"</formula>
    </cfRule>
    <cfRule type="cellIs" dxfId="928" priority="930" stopIfTrue="1" operator="equal">
      <formula>"Heim"</formula>
    </cfRule>
  </conditionalFormatting>
  <conditionalFormatting sqref="C12">
    <cfRule type="cellIs" dxfId="927" priority="927" stopIfTrue="1" operator="equal">
      <formula>"Auswärts"</formula>
    </cfRule>
    <cfRule type="cellIs" dxfId="926" priority="928" stopIfTrue="1" operator="equal">
      <formula>"Heim"</formula>
    </cfRule>
  </conditionalFormatting>
  <conditionalFormatting sqref="C12">
    <cfRule type="cellIs" dxfId="925" priority="925" stopIfTrue="1" operator="equal">
      <formula>"Auswärts"</formula>
    </cfRule>
    <cfRule type="cellIs" dxfId="924" priority="926" stopIfTrue="1" operator="equal">
      <formula>"Heim"</formula>
    </cfRule>
  </conditionalFormatting>
  <conditionalFormatting sqref="C12">
    <cfRule type="cellIs" dxfId="923" priority="923" stopIfTrue="1" operator="equal">
      <formula>"Auswärts"</formula>
    </cfRule>
    <cfRule type="cellIs" dxfId="922" priority="924" stopIfTrue="1" operator="equal">
      <formula>"Heim"</formula>
    </cfRule>
  </conditionalFormatting>
  <conditionalFormatting sqref="C12">
    <cfRule type="cellIs" dxfId="921" priority="921" stopIfTrue="1" operator="equal">
      <formula>"Auswärts"</formula>
    </cfRule>
    <cfRule type="cellIs" dxfId="920" priority="922" stopIfTrue="1" operator="equal">
      <formula>"Heim"</formula>
    </cfRule>
  </conditionalFormatting>
  <conditionalFormatting sqref="C12">
    <cfRule type="cellIs" dxfId="919" priority="919" stopIfTrue="1" operator="equal">
      <formula>"Auswärts"</formula>
    </cfRule>
    <cfRule type="cellIs" dxfId="918" priority="920" stopIfTrue="1" operator="equal">
      <formula>"Heim"</formula>
    </cfRule>
  </conditionalFormatting>
  <conditionalFormatting sqref="C12">
    <cfRule type="cellIs" dxfId="917" priority="917" stopIfTrue="1" operator="equal">
      <formula>"Auswärts"</formula>
    </cfRule>
    <cfRule type="cellIs" dxfId="916" priority="918" stopIfTrue="1" operator="equal">
      <formula>"Heim"</formula>
    </cfRule>
  </conditionalFormatting>
  <conditionalFormatting sqref="C12">
    <cfRule type="cellIs" dxfId="915" priority="915" stopIfTrue="1" operator="equal">
      <formula>"Auswärts"</formula>
    </cfRule>
    <cfRule type="cellIs" dxfId="914" priority="916" stopIfTrue="1" operator="equal">
      <formula>"Heim"</formula>
    </cfRule>
  </conditionalFormatting>
  <conditionalFormatting sqref="C12">
    <cfRule type="cellIs" dxfId="913" priority="913" stopIfTrue="1" operator="equal">
      <formula>"Auswärts"</formula>
    </cfRule>
    <cfRule type="cellIs" dxfId="912" priority="914" stopIfTrue="1" operator="equal">
      <formula>"Heim"</formula>
    </cfRule>
  </conditionalFormatting>
  <conditionalFormatting sqref="C12">
    <cfRule type="cellIs" dxfId="911" priority="911" stopIfTrue="1" operator="equal">
      <formula>"Auswärts"</formula>
    </cfRule>
    <cfRule type="cellIs" dxfId="910" priority="912" stopIfTrue="1" operator="equal">
      <formula>"Heim"</formula>
    </cfRule>
  </conditionalFormatting>
  <conditionalFormatting sqref="C12">
    <cfRule type="cellIs" dxfId="909" priority="909" stopIfTrue="1" operator="equal">
      <formula>"Auswärts"</formula>
    </cfRule>
    <cfRule type="cellIs" dxfId="908" priority="910" stopIfTrue="1" operator="equal">
      <formula>"Heim"</formula>
    </cfRule>
  </conditionalFormatting>
  <conditionalFormatting sqref="C12">
    <cfRule type="cellIs" dxfId="907" priority="907" stopIfTrue="1" operator="equal">
      <formula>"Auswärts"</formula>
    </cfRule>
    <cfRule type="cellIs" dxfId="906" priority="908" stopIfTrue="1" operator="equal">
      <formula>"Heim"</formula>
    </cfRule>
  </conditionalFormatting>
  <conditionalFormatting sqref="C12">
    <cfRule type="cellIs" dxfId="905" priority="905" stopIfTrue="1" operator="equal">
      <formula>"Auswärts"</formula>
    </cfRule>
    <cfRule type="cellIs" dxfId="904" priority="906" stopIfTrue="1" operator="equal">
      <formula>"Heim"</formula>
    </cfRule>
  </conditionalFormatting>
  <conditionalFormatting sqref="C12">
    <cfRule type="cellIs" dxfId="903" priority="903" stopIfTrue="1" operator="equal">
      <formula>"Auswärts"</formula>
    </cfRule>
    <cfRule type="cellIs" dxfId="902" priority="904" stopIfTrue="1" operator="equal">
      <formula>"Heim"</formula>
    </cfRule>
  </conditionalFormatting>
  <conditionalFormatting sqref="C12">
    <cfRule type="cellIs" dxfId="901" priority="901" stopIfTrue="1" operator="equal">
      <formula>"Auswärts"</formula>
    </cfRule>
    <cfRule type="cellIs" dxfId="900" priority="902" stopIfTrue="1" operator="equal">
      <formula>"Heim"</formula>
    </cfRule>
  </conditionalFormatting>
  <conditionalFormatting sqref="F12">
    <cfRule type="cellIs" dxfId="899" priority="899" stopIfTrue="1" operator="equal">
      <formula>"Auswärts"</formula>
    </cfRule>
    <cfRule type="cellIs" dxfId="898" priority="900" stopIfTrue="1" operator="equal">
      <formula>"Heim"</formula>
    </cfRule>
  </conditionalFormatting>
  <conditionalFormatting sqref="F12">
    <cfRule type="cellIs" dxfId="897" priority="897" stopIfTrue="1" operator="equal">
      <formula>"Auswärts"</formula>
    </cfRule>
    <cfRule type="cellIs" dxfId="896" priority="898" stopIfTrue="1" operator="equal">
      <formula>"Heim"</formula>
    </cfRule>
  </conditionalFormatting>
  <conditionalFormatting sqref="D14">
    <cfRule type="cellIs" dxfId="895" priority="851" stopIfTrue="1" operator="equal">
      <formula>"Auswärts"</formula>
    </cfRule>
    <cfRule type="cellIs" dxfId="894" priority="852" stopIfTrue="1" operator="equal">
      <formula>"Heim"</formula>
    </cfRule>
  </conditionalFormatting>
  <conditionalFormatting sqref="D14">
    <cfRule type="cellIs" dxfId="893" priority="849" stopIfTrue="1" operator="equal">
      <formula>"Auswärts"</formula>
    </cfRule>
    <cfRule type="cellIs" dxfId="892" priority="850" stopIfTrue="1" operator="equal">
      <formula>"Heim"</formula>
    </cfRule>
  </conditionalFormatting>
  <conditionalFormatting sqref="D14">
    <cfRule type="cellIs" dxfId="891" priority="895" stopIfTrue="1" operator="equal">
      <formula>"Auswärts"</formula>
    </cfRule>
    <cfRule type="cellIs" dxfId="890" priority="896" stopIfTrue="1" operator="equal">
      <formula>"Heim"</formula>
    </cfRule>
  </conditionalFormatting>
  <conditionalFormatting sqref="D14">
    <cfRule type="cellIs" dxfId="889" priority="893" stopIfTrue="1" operator="equal">
      <formula>"Auswärts"</formula>
    </cfRule>
    <cfRule type="cellIs" dxfId="888" priority="894" stopIfTrue="1" operator="equal">
      <formula>"Heim"</formula>
    </cfRule>
  </conditionalFormatting>
  <conditionalFormatting sqref="D14">
    <cfRule type="cellIs" dxfId="887" priority="891" stopIfTrue="1" operator="equal">
      <formula>"Auswärts"</formula>
    </cfRule>
    <cfRule type="cellIs" dxfId="886" priority="892" stopIfTrue="1" operator="equal">
      <formula>"Heim"</formula>
    </cfRule>
  </conditionalFormatting>
  <conditionalFormatting sqref="D14">
    <cfRule type="cellIs" dxfId="885" priority="889" stopIfTrue="1" operator="equal">
      <formula>"Auswärts"</formula>
    </cfRule>
    <cfRule type="cellIs" dxfId="884" priority="890" stopIfTrue="1" operator="equal">
      <formula>"Heim"</formula>
    </cfRule>
  </conditionalFormatting>
  <conditionalFormatting sqref="D14">
    <cfRule type="cellIs" dxfId="883" priority="887" stopIfTrue="1" operator="equal">
      <formula>"Auswärts"</formula>
    </cfRule>
    <cfRule type="cellIs" dxfId="882" priority="888" stopIfTrue="1" operator="equal">
      <formula>"Heim"</formula>
    </cfRule>
  </conditionalFormatting>
  <conditionalFormatting sqref="D14">
    <cfRule type="cellIs" dxfId="881" priority="885" stopIfTrue="1" operator="equal">
      <formula>"Auswärts"</formula>
    </cfRule>
    <cfRule type="cellIs" dxfId="880" priority="886" stopIfTrue="1" operator="equal">
      <formula>"Heim"</formula>
    </cfRule>
  </conditionalFormatting>
  <conditionalFormatting sqref="D14">
    <cfRule type="cellIs" dxfId="879" priority="883" stopIfTrue="1" operator="equal">
      <formula>"Auswärts"</formula>
    </cfRule>
    <cfRule type="cellIs" dxfId="878" priority="884" stopIfTrue="1" operator="equal">
      <formula>"Heim"</formula>
    </cfRule>
  </conditionalFormatting>
  <conditionalFormatting sqref="D14">
    <cfRule type="cellIs" dxfId="877" priority="881" stopIfTrue="1" operator="equal">
      <formula>"Auswärts"</formula>
    </cfRule>
    <cfRule type="cellIs" dxfId="876" priority="882" stopIfTrue="1" operator="equal">
      <formula>"Heim"</formula>
    </cfRule>
  </conditionalFormatting>
  <conditionalFormatting sqref="D14">
    <cfRule type="cellIs" dxfId="875" priority="879" stopIfTrue="1" operator="equal">
      <formula>"Auswärts"</formula>
    </cfRule>
    <cfRule type="cellIs" dxfId="874" priority="880" stopIfTrue="1" operator="equal">
      <formula>"Heim"</formula>
    </cfRule>
  </conditionalFormatting>
  <conditionalFormatting sqref="D14">
    <cfRule type="cellIs" dxfId="873" priority="877" stopIfTrue="1" operator="equal">
      <formula>"Auswärts"</formula>
    </cfRule>
    <cfRule type="cellIs" dxfId="872" priority="878" stopIfTrue="1" operator="equal">
      <formula>"Heim"</formula>
    </cfRule>
  </conditionalFormatting>
  <conditionalFormatting sqref="D14">
    <cfRule type="cellIs" dxfId="871" priority="875" stopIfTrue="1" operator="equal">
      <formula>"Auswärts"</formula>
    </cfRule>
    <cfRule type="cellIs" dxfId="870" priority="876" stopIfTrue="1" operator="equal">
      <formula>"Heim"</formula>
    </cfRule>
  </conditionalFormatting>
  <conditionalFormatting sqref="D14">
    <cfRule type="cellIs" dxfId="869" priority="873" stopIfTrue="1" operator="equal">
      <formula>"Auswärts"</formula>
    </cfRule>
    <cfRule type="cellIs" dxfId="868" priority="874" stopIfTrue="1" operator="equal">
      <formula>"Heim"</formula>
    </cfRule>
  </conditionalFormatting>
  <conditionalFormatting sqref="D14">
    <cfRule type="cellIs" dxfId="867" priority="871" stopIfTrue="1" operator="equal">
      <formula>"Auswärts"</formula>
    </cfRule>
    <cfRule type="cellIs" dxfId="866" priority="872" stopIfTrue="1" operator="equal">
      <formula>"Heim"</formula>
    </cfRule>
  </conditionalFormatting>
  <conditionalFormatting sqref="D14">
    <cfRule type="cellIs" dxfId="865" priority="869" stopIfTrue="1" operator="equal">
      <formula>"Auswärts"</formula>
    </cfRule>
    <cfRule type="cellIs" dxfId="864" priority="870" stopIfTrue="1" operator="equal">
      <formula>"Heim"</formula>
    </cfRule>
  </conditionalFormatting>
  <conditionalFormatting sqref="D14">
    <cfRule type="cellIs" dxfId="863" priority="867" stopIfTrue="1" operator="equal">
      <formula>"Auswärts"</formula>
    </cfRule>
    <cfRule type="cellIs" dxfId="862" priority="868" stopIfTrue="1" operator="equal">
      <formula>"Heim"</formula>
    </cfRule>
  </conditionalFormatting>
  <conditionalFormatting sqref="D14">
    <cfRule type="cellIs" dxfId="861" priority="865" stopIfTrue="1" operator="equal">
      <formula>"Auswärts"</formula>
    </cfRule>
    <cfRule type="cellIs" dxfId="860" priority="866" stopIfTrue="1" operator="equal">
      <formula>"Heim"</formula>
    </cfRule>
  </conditionalFormatting>
  <conditionalFormatting sqref="D14">
    <cfRule type="cellIs" dxfId="859" priority="863" stopIfTrue="1" operator="equal">
      <formula>"Auswärts"</formula>
    </cfRule>
    <cfRule type="cellIs" dxfId="858" priority="864" stopIfTrue="1" operator="equal">
      <formula>"Heim"</formula>
    </cfRule>
  </conditionalFormatting>
  <conditionalFormatting sqref="D14">
    <cfRule type="cellIs" dxfId="857" priority="861" stopIfTrue="1" operator="equal">
      <formula>"Auswärts"</formula>
    </cfRule>
    <cfRule type="cellIs" dxfId="856" priority="862" stopIfTrue="1" operator="equal">
      <formula>"Heim"</formula>
    </cfRule>
  </conditionalFormatting>
  <conditionalFormatting sqref="D14">
    <cfRule type="cellIs" dxfId="855" priority="859" stopIfTrue="1" operator="equal">
      <formula>"Auswärts"</formula>
    </cfRule>
    <cfRule type="cellIs" dxfId="854" priority="860" stopIfTrue="1" operator="equal">
      <formula>"Heim"</formula>
    </cfRule>
  </conditionalFormatting>
  <conditionalFormatting sqref="D14">
    <cfRule type="cellIs" dxfId="853" priority="857" stopIfTrue="1" operator="equal">
      <formula>"Auswärts"</formula>
    </cfRule>
    <cfRule type="cellIs" dxfId="852" priority="858" stopIfTrue="1" operator="equal">
      <formula>"Heim"</formula>
    </cfRule>
  </conditionalFormatting>
  <conditionalFormatting sqref="D14">
    <cfRule type="cellIs" dxfId="851" priority="855" stopIfTrue="1" operator="equal">
      <formula>"Auswärts"</formula>
    </cfRule>
    <cfRule type="cellIs" dxfId="850" priority="856" stopIfTrue="1" operator="equal">
      <formula>"Heim"</formula>
    </cfRule>
  </conditionalFormatting>
  <conditionalFormatting sqref="D14">
    <cfRule type="cellIs" dxfId="849" priority="853" stopIfTrue="1" operator="equal">
      <formula>"Auswärts"</formula>
    </cfRule>
    <cfRule type="cellIs" dxfId="848" priority="854" stopIfTrue="1" operator="equal">
      <formula>"Heim"</formula>
    </cfRule>
  </conditionalFormatting>
  <conditionalFormatting sqref="D14">
    <cfRule type="cellIs" dxfId="847" priority="847" stopIfTrue="1" operator="equal">
      <formula>"Auswärts"</formula>
    </cfRule>
    <cfRule type="cellIs" dxfId="846" priority="848" stopIfTrue="1" operator="equal">
      <formula>"Heim"</formula>
    </cfRule>
  </conditionalFormatting>
  <conditionalFormatting sqref="D14">
    <cfRule type="cellIs" dxfId="845" priority="845" stopIfTrue="1" operator="equal">
      <formula>"Auswärts"</formula>
    </cfRule>
    <cfRule type="cellIs" dxfId="844" priority="846" stopIfTrue="1" operator="equal">
      <formula>"Heim"</formula>
    </cfRule>
  </conditionalFormatting>
  <conditionalFormatting sqref="E14">
    <cfRule type="cellIs" dxfId="843" priority="843" stopIfTrue="1" operator="equal">
      <formula>"Auswärts"</formula>
    </cfRule>
    <cfRule type="cellIs" dxfId="842" priority="844" stopIfTrue="1" operator="equal">
      <formula>"Heim"</formula>
    </cfRule>
  </conditionalFormatting>
  <conditionalFormatting sqref="E14">
    <cfRule type="cellIs" dxfId="841" priority="841" stopIfTrue="1" operator="equal">
      <formula>"Auswärts"</formula>
    </cfRule>
    <cfRule type="cellIs" dxfId="840" priority="842" stopIfTrue="1" operator="equal">
      <formula>"Heim"</formula>
    </cfRule>
  </conditionalFormatting>
  <conditionalFormatting sqref="E14">
    <cfRule type="cellIs" dxfId="839" priority="839" stopIfTrue="1" operator="equal">
      <formula>"Auswärts"</formula>
    </cfRule>
    <cfRule type="cellIs" dxfId="838" priority="840" stopIfTrue="1" operator="equal">
      <formula>"Heim"</formula>
    </cfRule>
  </conditionalFormatting>
  <conditionalFormatting sqref="E14">
    <cfRule type="cellIs" dxfId="837" priority="837" stopIfTrue="1" operator="equal">
      <formula>"Auswärts"</formula>
    </cfRule>
    <cfRule type="cellIs" dxfId="836" priority="838" stopIfTrue="1" operator="equal">
      <formula>"Heim"</formula>
    </cfRule>
  </conditionalFormatting>
  <conditionalFormatting sqref="E14">
    <cfRule type="cellIs" dxfId="835" priority="835" stopIfTrue="1" operator="equal">
      <formula>"Auswärts"</formula>
    </cfRule>
    <cfRule type="cellIs" dxfId="834" priority="836" stopIfTrue="1" operator="equal">
      <formula>"Heim"</formula>
    </cfRule>
  </conditionalFormatting>
  <conditionalFormatting sqref="E14">
    <cfRule type="cellIs" dxfId="833" priority="833" stopIfTrue="1" operator="equal">
      <formula>"Auswärts"</formula>
    </cfRule>
    <cfRule type="cellIs" dxfId="832" priority="834" stopIfTrue="1" operator="equal">
      <formula>"Heim"</formula>
    </cfRule>
  </conditionalFormatting>
  <conditionalFormatting sqref="E14">
    <cfRule type="cellIs" dxfId="831" priority="831" stopIfTrue="1" operator="equal">
      <formula>"Auswärts"</formula>
    </cfRule>
    <cfRule type="cellIs" dxfId="830" priority="832" stopIfTrue="1" operator="equal">
      <formula>"Heim"</formula>
    </cfRule>
  </conditionalFormatting>
  <conditionalFormatting sqref="E14">
    <cfRule type="cellIs" dxfId="829" priority="829" stopIfTrue="1" operator="equal">
      <formula>"Auswärts"</formula>
    </cfRule>
    <cfRule type="cellIs" dxfId="828" priority="830" stopIfTrue="1" operator="equal">
      <formula>"Heim"</formula>
    </cfRule>
  </conditionalFormatting>
  <conditionalFormatting sqref="E14">
    <cfRule type="cellIs" dxfId="827" priority="827" stopIfTrue="1" operator="equal">
      <formula>"Auswärts"</formula>
    </cfRule>
    <cfRule type="cellIs" dxfId="826" priority="828" stopIfTrue="1" operator="equal">
      <formula>"Heim"</formula>
    </cfRule>
  </conditionalFormatting>
  <conditionalFormatting sqref="E14">
    <cfRule type="cellIs" dxfId="825" priority="825" stopIfTrue="1" operator="equal">
      <formula>"Auswärts"</formula>
    </cfRule>
    <cfRule type="cellIs" dxfId="824" priority="826" stopIfTrue="1" operator="equal">
      <formula>"Heim"</formula>
    </cfRule>
  </conditionalFormatting>
  <conditionalFormatting sqref="E14">
    <cfRule type="cellIs" dxfId="823" priority="823" stopIfTrue="1" operator="equal">
      <formula>"Auswärts"</formula>
    </cfRule>
    <cfRule type="cellIs" dxfId="822" priority="824" stopIfTrue="1" operator="equal">
      <formula>"Heim"</formula>
    </cfRule>
  </conditionalFormatting>
  <conditionalFormatting sqref="E14">
    <cfRule type="cellIs" dxfId="821" priority="821" stopIfTrue="1" operator="equal">
      <formula>"Auswärts"</formula>
    </cfRule>
    <cfRule type="cellIs" dxfId="820" priority="822" stopIfTrue="1" operator="equal">
      <formula>"Heim"</formula>
    </cfRule>
  </conditionalFormatting>
  <conditionalFormatting sqref="E14">
    <cfRule type="cellIs" dxfId="819" priority="819" stopIfTrue="1" operator="equal">
      <formula>"Auswärts"</formula>
    </cfRule>
    <cfRule type="cellIs" dxfId="818" priority="820" stopIfTrue="1" operator="equal">
      <formula>"Heim"</formula>
    </cfRule>
  </conditionalFormatting>
  <conditionalFormatting sqref="E14">
    <cfRule type="cellIs" dxfId="817" priority="817" stopIfTrue="1" operator="equal">
      <formula>"Auswärts"</formula>
    </cfRule>
    <cfRule type="cellIs" dxfId="816" priority="818" stopIfTrue="1" operator="equal">
      <formula>"Heim"</formula>
    </cfRule>
  </conditionalFormatting>
  <conditionalFormatting sqref="E14">
    <cfRule type="cellIs" dxfId="815" priority="815" stopIfTrue="1" operator="equal">
      <formula>"Auswärts"</formula>
    </cfRule>
    <cfRule type="cellIs" dxfId="814" priority="816" stopIfTrue="1" operator="equal">
      <formula>"Heim"</formula>
    </cfRule>
  </conditionalFormatting>
  <conditionalFormatting sqref="E14">
    <cfRule type="cellIs" dxfId="813" priority="813" stopIfTrue="1" operator="equal">
      <formula>"Auswärts"</formula>
    </cfRule>
    <cfRule type="cellIs" dxfId="812" priority="814" stopIfTrue="1" operator="equal">
      <formula>"Heim"</formula>
    </cfRule>
  </conditionalFormatting>
  <conditionalFormatting sqref="E14">
    <cfRule type="cellIs" dxfId="811" priority="811" stopIfTrue="1" operator="equal">
      <formula>"Auswärts"</formula>
    </cfRule>
    <cfRule type="cellIs" dxfId="810" priority="812" stopIfTrue="1" operator="equal">
      <formula>"Heim"</formula>
    </cfRule>
  </conditionalFormatting>
  <conditionalFormatting sqref="E14">
    <cfRule type="cellIs" dxfId="809" priority="809" stopIfTrue="1" operator="equal">
      <formula>"Auswärts"</formula>
    </cfRule>
    <cfRule type="cellIs" dxfId="808" priority="810" stopIfTrue="1" operator="equal">
      <formula>"Heim"</formula>
    </cfRule>
  </conditionalFormatting>
  <conditionalFormatting sqref="E14">
    <cfRule type="cellIs" dxfId="807" priority="807" stopIfTrue="1" operator="equal">
      <formula>"Auswärts"</formula>
    </cfRule>
    <cfRule type="cellIs" dxfId="806" priority="808" stopIfTrue="1" operator="equal">
      <formula>"Heim"</formula>
    </cfRule>
  </conditionalFormatting>
  <conditionalFormatting sqref="E14">
    <cfRule type="cellIs" dxfId="805" priority="805" stopIfTrue="1" operator="equal">
      <formula>"Auswärts"</formula>
    </cfRule>
    <cfRule type="cellIs" dxfId="804" priority="806" stopIfTrue="1" operator="equal">
      <formula>"Heim"</formula>
    </cfRule>
  </conditionalFormatting>
  <conditionalFormatting sqref="E14">
    <cfRule type="cellIs" dxfId="803" priority="803" stopIfTrue="1" operator="equal">
      <formula>"Auswärts"</formula>
    </cfRule>
    <cfRule type="cellIs" dxfId="802" priority="804" stopIfTrue="1" operator="equal">
      <formula>"Heim"</formula>
    </cfRule>
  </conditionalFormatting>
  <conditionalFormatting sqref="E14">
    <cfRule type="cellIs" dxfId="801" priority="801" stopIfTrue="1" operator="equal">
      <formula>"Auswärts"</formula>
    </cfRule>
    <cfRule type="cellIs" dxfId="800" priority="802" stopIfTrue="1" operator="equal">
      <formula>"Heim"</formula>
    </cfRule>
  </conditionalFormatting>
  <conditionalFormatting sqref="E14">
    <cfRule type="cellIs" dxfId="799" priority="799" stopIfTrue="1" operator="equal">
      <formula>"Auswärts"</formula>
    </cfRule>
    <cfRule type="cellIs" dxfId="798" priority="800" stopIfTrue="1" operator="equal">
      <formula>"Heim"</formula>
    </cfRule>
  </conditionalFormatting>
  <conditionalFormatting sqref="E14">
    <cfRule type="cellIs" dxfId="797" priority="797" stopIfTrue="1" operator="equal">
      <formula>"Auswärts"</formula>
    </cfRule>
    <cfRule type="cellIs" dxfId="796" priority="798" stopIfTrue="1" operator="equal">
      <formula>"Heim"</formula>
    </cfRule>
  </conditionalFormatting>
  <conditionalFormatting sqref="E14">
    <cfRule type="cellIs" dxfId="795" priority="795" stopIfTrue="1" operator="equal">
      <formula>"Auswärts"</formula>
    </cfRule>
    <cfRule type="cellIs" dxfId="794" priority="796" stopIfTrue="1" operator="equal">
      <formula>"Heim"</formula>
    </cfRule>
  </conditionalFormatting>
  <conditionalFormatting sqref="E14">
    <cfRule type="cellIs" dxfId="793" priority="793" stopIfTrue="1" operator="equal">
      <formula>"Auswärts"</formula>
    </cfRule>
    <cfRule type="cellIs" dxfId="792" priority="794" stopIfTrue="1" operator="equal">
      <formula>"Heim"</formula>
    </cfRule>
  </conditionalFormatting>
  <conditionalFormatting sqref="C14">
    <cfRule type="cellIs" dxfId="791" priority="791" stopIfTrue="1" operator="equal">
      <formula>"Auswärts"</formula>
    </cfRule>
    <cfRule type="cellIs" dxfId="790" priority="792" stopIfTrue="1" operator="equal">
      <formula>"Heim"</formula>
    </cfRule>
  </conditionalFormatting>
  <conditionalFormatting sqref="C14">
    <cfRule type="cellIs" dxfId="789" priority="789" stopIfTrue="1" operator="equal">
      <formula>"Auswärts"</formula>
    </cfRule>
    <cfRule type="cellIs" dxfId="788" priority="790" stopIfTrue="1" operator="equal">
      <formula>"Heim"</formula>
    </cfRule>
  </conditionalFormatting>
  <conditionalFormatting sqref="C14">
    <cfRule type="cellIs" dxfId="787" priority="787" stopIfTrue="1" operator="equal">
      <formula>"Auswärts"</formula>
    </cfRule>
    <cfRule type="cellIs" dxfId="786" priority="788" stopIfTrue="1" operator="equal">
      <formula>"Heim"</formula>
    </cfRule>
  </conditionalFormatting>
  <conditionalFormatting sqref="C14">
    <cfRule type="cellIs" dxfId="785" priority="785" stopIfTrue="1" operator="equal">
      <formula>"Auswärts"</formula>
    </cfRule>
    <cfRule type="cellIs" dxfId="784" priority="786" stopIfTrue="1" operator="equal">
      <formula>"Heim"</formula>
    </cfRule>
  </conditionalFormatting>
  <conditionalFormatting sqref="C14">
    <cfRule type="cellIs" dxfId="783" priority="783" stopIfTrue="1" operator="equal">
      <formula>"Auswärts"</formula>
    </cfRule>
    <cfRule type="cellIs" dxfId="782" priority="784" stopIfTrue="1" operator="equal">
      <formula>"Heim"</formula>
    </cfRule>
  </conditionalFormatting>
  <conditionalFormatting sqref="C14">
    <cfRule type="cellIs" dxfId="781" priority="781" stopIfTrue="1" operator="equal">
      <formula>"Auswärts"</formula>
    </cfRule>
    <cfRule type="cellIs" dxfId="780" priority="782" stopIfTrue="1" operator="equal">
      <formula>"Heim"</formula>
    </cfRule>
  </conditionalFormatting>
  <conditionalFormatting sqref="C14">
    <cfRule type="cellIs" dxfId="779" priority="779" stopIfTrue="1" operator="equal">
      <formula>"Auswärts"</formula>
    </cfRule>
    <cfRule type="cellIs" dxfId="778" priority="780" stopIfTrue="1" operator="equal">
      <formula>"Heim"</formula>
    </cfRule>
  </conditionalFormatting>
  <conditionalFormatting sqref="C14">
    <cfRule type="cellIs" dxfId="777" priority="777" stopIfTrue="1" operator="equal">
      <formula>"Auswärts"</formula>
    </cfRule>
    <cfRule type="cellIs" dxfId="776" priority="778" stopIfTrue="1" operator="equal">
      <formula>"Heim"</formula>
    </cfRule>
  </conditionalFormatting>
  <conditionalFormatting sqref="C14">
    <cfRule type="cellIs" dxfId="775" priority="775" stopIfTrue="1" operator="equal">
      <formula>"Auswärts"</formula>
    </cfRule>
    <cfRule type="cellIs" dxfId="774" priority="776" stopIfTrue="1" operator="equal">
      <formula>"Heim"</formula>
    </cfRule>
  </conditionalFormatting>
  <conditionalFormatting sqref="C14">
    <cfRule type="cellIs" dxfId="773" priority="773" stopIfTrue="1" operator="equal">
      <formula>"Auswärts"</formula>
    </cfRule>
    <cfRule type="cellIs" dxfId="772" priority="774" stopIfTrue="1" operator="equal">
      <formula>"Heim"</formula>
    </cfRule>
  </conditionalFormatting>
  <conditionalFormatting sqref="C14">
    <cfRule type="cellIs" dxfId="771" priority="771" stopIfTrue="1" operator="equal">
      <formula>"Auswärts"</formula>
    </cfRule>
    <cfRule type="cellIs" dxfId="770" priority="772" stopIfTrue="1" operator="equal">
      <formula>"Heim"</formula>
    </cfRule>
  </conditionalFormatting>
  <conditionalFormatting sqref="C14">
    <cfRule type="cellIs" dxfId="769" priority="769" stopIfTrue="1" operator="equal">
      <formula>"Auswärts"</formula>
    </cfRule>
    <cfRule type="cellIs" dxfId="768" priority="770" stopIfTrue="1" operator="equal">
      <formula>"Heim"</formula>
    </cfRule>
  </conditionalFormatting>
  <conditionalFormatting sqref="C14">
    <cfRule type="cellIs" dxfId="767" priority="767" stopIfTrue="1" operator="equal">
      <formula>"Auswärts"</formula>
    </cfRule>
    <cfRule type="cellIs" dxfId="766" priority="768" stopIfTrue="1" operator="equal">
      <formula>"Heim"</formula>
    </cfRule>
  </conditionalFormatting>
  <conditionalFormatting sqref="C14">
    <cfRule type="cellIs" dxfId="765" priority="765" stopIfTrue="1" operator="equal">
      <formula>"Auswärts"</formula>
    </cfRule>
    <cfRule type="cellIs" dxfId="764" priority="766" stopIfTrue="1" operator="equal">
      <formula>"Heim"</formula>
    </cfRule>
  </conditionalFormatting>
  <conditionalFormatting sqref="C14">
    <cfRule type="cellIs" dxfId="763" priority="763" stopIfTrue="1" operator="equal">
      <formula>"Auswärts"</formula>
    </cfRule>
    <cfRule type="cellIs" dxfId="762" priority="764" stopIfTrue="1" operator="equal">
      <formula>"Heim"</formula>
    </cfRule>
  </conditionalFormatting>
  <conditionalFormatting sqref="C14">
    <cfRule type="cellIs" dxfId="761" priority="761" stopIfTrue="1" operator="equal">
      <formula>"Auswärts"</formula>
    </cfRule>
    <cfRule type="cellIs" dxfId="760" priority="762" stopIfTrue="1" operator="equal">
      <formula>"Heim"</formula>
    </cfRule>
  </conditionalFormatting>
  <conditionalFormatting sqref="C14">
    <cfRule type="cellIs" dxfId="759" priority="759" stopIfTrue="1" operator="equal">
      <formula>"Auswärts"</formula>
    </cfRule>
    <cfRule type="cellIs" dxfId="758" priority="760" stopIfTrue="1" operator="equal">
      <formula>"Heim"</formula>
    </cfRule>
  </conditionalFormatting>
  <conditionalFormatting sqref="C14">
    <cfRule type="cellIs" dxfId="757" priority="757" stopIfTrue="1" operator="equal">
      <formula>"Auswärts"</formula>
    </cfRule>
    <cfRule type="cellIs" dxfId="756" priority="758" stopIfTrue="1" operator="equal">
      <formula>"Heim"</formula>
    </cfRule>
  </conditionalFormatting>
  <conditionalFormatting sqref="C14">
    <cfRule type="cellIs" dxfId="755" priority="755" stopIfTrue="1" operator="equal">
      <formula>"Auswärts"</formula>
    </cfRule>
    <cfRule type="cellIs" dxfId="754" priority="756" stopIfTrue="1" operator="equal">
      <formula>"Heim"</formula>
    </cfRule>
  </conditionalFormatting>
  <conditionalFormatting sqref="C14">
    <cfRule type="cellIs" dxfId="753" priority="753" stopIfTrue="1" operator="equal">
      <formula>"Auswärts"</formula>
    </cfRule>
    <cfRule type="cellIs" dxfId="752" priority="754" stopIfTrue="1" operator="equal">
      <formula>"Heim"</formula>
    </cfRule>
  </conditionalFormatting>
  <conditionalFormatting sqref="C14">
    <cfRule type="cellIs" dxfId="751" priority="751" stopIfTrue="1" operator="equal">
      <formula>"Auswärts"</formula>
    </cfRule>
    <cfRule type="cellIs" dxfId="750" priority="752" stopIfTrue="1" operator="equal">
      <formula>"Heim"</formula>
    </cfRule>
  </conditionalFormatting>
  <conditionalFormatting sqref="C14">
    <cfRule type="cellIs" dxfId="749" priority="749" stopIfTrue="1" operator="equal">
      <formula>"Auswärts"</formula>
    </cfRule>
    <cfRule type="cellIs" dxfId="748" priority="750" stopIfTrue="1" operator="equal">
      <formula>"Heim"</formula>
    </cfRule>
  </conditionalFormatting>
  <conditionalFormatting sqref="C14">
    <cfRule type="cellIs" dxfId="747" priority="747" stopIfTrue="1" operator="equal">
      <formula>"Auswärts"</formula>
    </cfRule>
    <cfRule type="cellIs" dxfId="746" priority="748" stopIfTrue="1" operator="equal">
      <formula>"Heim"</formula>
    </cfRule>
  </conditionalFormatting>
  <conditionalFormatting sqref="C14">
    <cfRule type="cellIs" dxfId="745" priority="745" stopIfTrue="1" operator="equal">
      <formula>"Auswärts"</formula>
    </cfRule>
    <cfRule type="cellIs" dxfId="744" priority="746" stopIfTrue="1" operator="equal">
      <formula>"Heim"</formula>
    </cfRule>
  </conditionalFormatting>
  <conditionalFormatting sqref="C14">
    <cfRule type="cellIs" dxfId="743" priority="743" stopIfTrue="1" operator="equal">
      <formula>"Auswärts"</formula>
    </cfRule>
    <cfRule type="cellIs" dxfId="742" priority="744" stopIfTrue="1" operator="equal">
      <formula>"Heim"</formula>
    </cfRule>
  </conditionalFormatting>
  <conditionalFormatting sqref="C14">
    <cfRule type="cellIs" dxfId="741" priority="741" stopIfTrue="1" operator="equal">
      <formula>"Auswärts"</formula>
    </cfRule>
    <cfRule type="cellIs" dxfId="740" priority="742" stopIfTrue="1" operator="equal">
      <formula>"Heim"</formula>
    </cfRule>
  </conditionalFormatting>
  <conditionalFormatting sqref="C14">
    <cfRule type="cellIs" dxfId="739" priority="739" stopIfTrue="1" operator="equal">
      <formula>"Auswärts"</formula>
    </cfRule>
    <cfRule type="cellIs" dxfId="738" priority="740" stopIfTrue="1" operator="equal">
      <formula>"Heim"</formula>
    </cfRule>
  </conditionalFormatting>
  <conditionalFormatting sqref="C14">
    <cfRule type="cellIs" dxfId="737" priority="737" stopIfTrue="1" operator="equal">
      <formula>"Auswärts"</formula>
    </cfRule>
    <cfRule type="cellIs" dxfId="736" priority="738" stopIfTrue="1" operator="equal">
      <formula>"Heim"</formula>
    </cfRule>
  </conditionalFormatting>
  <conditionalFormatting sqref="C14">
    <cfRule type="cellIs" dxfId="735" priority="735" stopIfTrue="1" operator="equal">
      <formula>"Auswärts"</formula>
    </cfRule>
    <cfRule type="cellIs" dxfId="734" priority="736" stopIfTrue="1" operator="equal">
      <formula>"Heim"</formula>
    </cfRule>
  </conditionalFormatting>
  <conditionalFormatting sqref="C14">
    <cfRule type="cellIs" dxfId="733" priority="733" stopIfTrue="1" operator="equal">
      <formula>"Auswärts"</formula>
    </cfRule>
    <cfRule type="cellIs" dxfId="732" priority="734" stopIfTrue="1" operator="equal">
      <formula>"Heim"</formula>
    </cfRule>
  </conditionalFormatting>
  <conditionalFormatting sqref="C14">
    <cfRule type="cellIs" dxfId="731" priority="731" stopIfTrue="1" operator="equal">
      <formula>"Auswärts"</formula>
    </cfRule>
    <cfRule type="cellIs" dxfId="730" priority="732" stopIfTrue="1" operator="equal">
      <formula>"Heim"</formula>
    </cfRule>
  </conditionalFormatting>
  <conditionalFormatting sqref="C14">
    <cfRule type="cellIs" dxfId="729" priority="729" stopIfTrue="1" operator="equal">
      <formula>"Auswärts"</formula>
    </cfRule>
    <cfRule type="cellIs" dxfId="728" priority="730" stopIfTrue="1" operator="equal">
      <formula>"Heim"</formula>
    </cfRule>
  </conditionalFormatting>
  <conditionalFormatting sqref="C14">
    <cfRule type="cellIs" dxfId="727" priority="727" stopIfTrue="1" operator="equal">
      <formula>"Auswärts"</formula>
    </cfRule>
    <cfRule type="cellIs" dxfId="726" priority="728" stopIfTrue="1" operator="equal">
      <formula>"Heim"</formula>
    </cfRule>
  </conditionalFormatting>
  <conditionalFormatting sqref="C14">
    <cfRule type="cellIs" dxfId="725" priority="725" stopIfTrue="1" operator="equal">
      <formula>"Auswärts"</formula>
    </cfRule>
    <cfRule type="cellIs" dxfId="724" priority="726" stopIfTrue="1" operator="equal">
      <formula>"Heim"</formula>
    </cfRule>
  </conditionalFormatting>
  <conditionalFormatting sqref="C14">
    <cfRule type="cellIs" dxfId="723" priority="723" stopIfTrue="1" operator="equal">
      <formula>"Auswärts"</formula>
    </cfRule>
    <cfRule type="cellIs" dxfId="722" priority="724" stopIfTrue="1" operator="equal">
      <formula>"Heim"</formula>
    </cfRule>
  </conditionalFormatting>
  <conditionalFormatting sqref="C14">
    <cfRule type="cellIs" dxfId="721" priority="721" stopIfTrue="1" operator="equal">
      <formula>"Auswärts"</formula>
    </cfRule>
    <cfRule type="cellIs" dxfId="720" priority="722" stopIfTrue="1" operator="equal">
      <formula>"Heim"</formula>
    </cfRule>
  </conditionalFormatting>
  <conditionalFormatting sqref="C14">
    <cfRule type="cellIs" dxfId="719" priority="719" stopIfTrue="1" operator="equal">
      <formula>"Auswärts"</formula>
    </cfRule>
    <cfRule type="cellIs" dxfId="718" priority="720" stopIfTrue="1" operator="equal">
      <formula>"Heim"</formula>
    </cfRule>
  </conditionalFormatting>
  <conditionalFormatting sqref="C14">
    <cfRule type="cellIs" dxfId="717" priority="717" stopIfTrue="1" operator="equal">
      <formula>"Auswärts"</formula>
    </cfRule>
    <cfRule type="cellIs" dxfId="716" priority="718" stopIfTrue="1" operator="equal">
      <formula>"Heim"</formula>
    </cfRule>
  </conditionalFormatting>
  <conditionalFormatting sqref="C14">
    <cfRule type="cellIs" dxfId="715" priority="715" stopIfTrue="1" operator="equal">
      <formula>"Auswärts"</formula>
    </cfRule>
    <cfRule type="cellIs" dxfId="714" priority="716" stopIfTrue="1" operator="equal">
      <formula>"Heim"</formula>
    </cfRule>
  </conditionalFormatting>
  <conditionalFormatting sqref="C14">
    <cfRule type="cellIs" dxfId="713" priority="713" stopIfTrue="1" operator="equal">
      <formula>"Auswärts"</formula>
    </cfRule>
    <cfRule type="cellIs" dxfId="712" priority="714" stopIfTrue="1" operator="equal">
      <formula>"Heim"</formula>
    </cfRule>
  </conditionalFormatting>
  <conditionalFormatting sqref="C14">
    <cfRule type="cellIs" dxfId="711" priority="711" stopIfTrue="1" operator="equal">
      <formula>"Auswärts"</formula>
    </cfRule>
    <cfRule type="cellIs" dxfId="710" priority="712" stopIfTrue="1" operator="equal">
      <formula>"Heim"</formula>
    </cfRule>
  </conditionalFormatting>
  <conditionalFormatting sqref="C14">
    <cfRule type="cellIs" dxfId="709" priority="709" stopIfTrue="1" operator="equal">
      <formula>"Auswärts"</formula>
    </cfRule>
    <cfRule type="cellIs" dxfId="708" priority="710" stopIfTrue="1" operator="equal">
      <formula>"Heim"</formula>
    </cfRule>
  </conditionalFormatting>
  <conditionalFormatting sqref="C14">
    <cfRule type="cellIs" dxfId="707" priority="707" stopIfTrue="1" operator="equal">
      <formula>"Auswärts"</formula>
    </cfRule>
    <cfRule type="cellIs" dxfId="706" priority="708" stopIfTrue="1" operator="equal">
      <formula>"Heim"</formula>
    </cfRule>
  </conditionalFormatting>
  <conditionalFormatting sqref="C14">
    <cfRule type="cellIs" dxfId="705" priority="705" stopIfTrue="1" operator="equal">
      <formula>"Auswärts"</formula>
    </cfRule>
    <cfRule type="cellIs" dxfId="704" priority="706" stopIfTrue="1" operator="equal">
      <formula>"Heim"</formula>
    </cfRule>
  </conditionalFormatting>
  <conditionalFormatting sqref="C14">
    <cfRule type="cellIs" dxfId="703" priority="703" stopIfTrue="1" operator="equal">
      <formula>"Auswärts"</formula>
    </cfRule>
    <cfRule type="cellIs" dxfId="702" priority="704" stopIfTrue="1" operator="equal">
      <formula>"Heim"</formula>
    </cfRule>
  </conditionalFormatting>
  <conditionalFormatting sqref="C14">
    <cfRule type="cellIs" dxfId="701" priority="701" stopIfTrue="1" operator="equal">
      <formula>"Auswärts"</formula>
    </cfRule>
    <cfRule type="cellIs" dxfId="700" priority="702" stopIfTrue="1" operator="equal">
      <formula>"Heim"</formula>
    </cfRule>
  </conditionalFormatting>
  <conditionalFormatting sqref="C14">
    <cfRule type="cellIs" dxfId="699" priority="699" stopIfTrue="1" operator="equal">
      <formula>"Auswärts"</formula>
    </cfRule>
    <cfRule type="cellIs" dxfId="698" priority="700" stopIfTrue="1" operator="equal">
      <formula>"Heim"</formula>
    </cfRule>
  </conditionalFormatting>
  <conditionalFormatting sqref="C14">
    <cfRule type="cellIs" dxfId="697" priority="697" stopIfTrue="1" operator="equal">
      <formula>"Auswärts"</formula>
    </cfRule>
    <cfRule type="cellIs" dxfId="696" priority="698" stopIfTrue="1" operator="equal">
      <formula>"Heim"</formula>
    </cfRule>
  </conditionalFormatting>
  <conditionalFormatting sqref="C14">
    <cfRule type="cellIs" dxfId="695" priority="695" stopIfTrue="1" operator="equal">
      <formula>"Auswärts"</formula>
    </cfRule>
    <cfRule type="cellIs" dxfId="694" priority="696" stopIfTrue="1" operator="equal">
      <formula>"Heim"</formula>
    </cfRule>
  </conditionalFormatting>
  <conditionalFormatting sqref="C14">
    <cfRule type="cellIs" dxfId="693" priority="693" stopIfTrue="1" operator="equal">
      <formula>"Auswärts"</formula>
    </cfRule>
    <cfRule type="cellIs" dxfId="692" priority="694" stopIfTrue="1" operator="equal">
      <formula>"Heim"</formula>
    </cfRule>
  </conditionalFormatting>
  <conditionalFormatting sqref="C14">
    <cfRule type="cellIs" dxfId="691" priority="691" stopIfTrue="1" operator="equal">
      <formula>"Auswärts"</formula>
    </cfRule>
    <cfRule type="cellIs" dxfId="690" priority="692" stopIfTrue="1" operator="equal">
      <formula>"Heim"</formula>
    </cfRule>
  </conditionalFormatting>
  <conditionalFormatting sqref="C14">
    <cfRule type="cellIs" dxfId="689" priority="689" stopIfTrue="1" operator="equal">
      <formula>"Auswärts"</formula>
    </cfRule>
    <cfRule type="cellIs" dxfId="688" priority="690" stopIfTrue="1" operator="equal">
      <formula>"Heim"</formula>
    </cfRule>
  </conditionalFormatting>
  <conditionalFormatting sqref="C14">
    <cfRule type="cellIs" dxfId="687" priority="687" stopIfTrue="1" operator="equal">
      <formula>"Auswärts"</formula>
    </cfRule>
    <cfRule type="cellIs" dxfId="686" priority="688" stopIfTrue="1" operator="equal">
      <formula>"Heim"</formula>
    </cfRule>
  </conditionalFormatting>
  <conditionalFormatting sqref="C14">
    <cfRule type="cellIs" dxfId="685" priority="685" stopIfTrue="1" operator="equal">
      <formula>"Auswärts"</formula>
    </cfRule>
    <cfRule type="cellIs" dxfId="684" priority="686" stopIfTrue="1" operator="equal">
      <formula>"Heim"</formula>
    </cfRule>
  </conditionalFormatting>
  <conditionalFormatting sqref="C14">
    <cfRule type="cellIs" dxfId="683" priority="683" stopIfTrue="1" operator="equal">
      <formula>"Auswärts"</formula>
    </cfRule>
    <cfRule type="cellIs" dxfId="682" priority="684" stopIfTrue="1" operator="equal">
      <formula>"Heim"</formula>
    </cfRule>
  </conditionalFormatting>
  <conditionalFormatting sqref="C14">
    <cfRule type="cellIs" dxfId="681" priority="681" stopIfTrue="1" operator="equal">
      <formula>"Auswärts"</formula>
    </cfRule>
    <cfRule type="cellIs" dxfId="680" priority="682" stopIfTrue="1" operator="equal">
      <formula>"Heim"</formula>
    </cfRule>
  </conditionalFormatting>
  <conditionalFormatting sqref="C14">
    <cfRule type="cellIs" dxfId="679" priority="679" stopIfTrue="1" operator="equal">
      <formula>"Auswärts"</formula>
    </cfRule>
    <cfRule type="cellIs" dxfId="678" priority="680" stopIfTrue="1" operator="equal">
      <formula>"Heim"</formula>
    </cfRule>
  </conditionalFormatting>
  <conditionalFormatting sqref="C14">
    <cfRule type="cellIs" dxfId="677" priority="677" stopIfTrue="1" operator="equal">
      <formula>"Auswärts"</formula>
    </cfRule>
    <cfRule type="cellIs" dxfId="676" priority="678" stopIfTrue="1" operator="equal">
      <formula>"Heim"</formula>
    </cfRule>
  </conditionalFormatting>
  <conditionalFormatting sqref="F14">
    <cfRule type="cellIs" dxfId="675" priority="675" stopIfTrue="1" operator="equal">
      <formula>"Auswärts"</formula>
    </cfRule>
    <cfRule type="cellIs" dxfId="674" priority="676" stopIfTrue="1" operator="equal">
      <formula>"Heim"</formula>
    </cfRule>
  </conditionalFormatting>
  <conditionalFormatting sqref="F14">
    <cfRule type="cellIs" dxfId="673" priority="673" stopIfTrue="1" operator="equal">
      <formula>"Auswärts"</formula>
    </cfRule>
    <cfRule type="cellIs" dxfId="672" priority="674" stopIfTrue="1" operator="equal">
      <formula>"Heim"</formula>
    </cfRule>
  </conditionalFormatting>
  <conditionalFormatting sqref="D16">
    <cfRule type="cellIs" dxfId="671" priority="627" stopIfTrue="1" operator="equal">
      <formula>"Auswärts"</formula>
    </cfRule>
    <cfRule type="cellIs" dxfId="670" priority="628" stopIfTrue="1" operator="equal">
      <formula>"Heim"</formula>
    </cfRule>
  </conditionalFormatting>
  <conditionalFormatting sqref="D16">
    <cfRule type="cellIs" dxfId="669" priority="625" stopIfTrue="1" operator="equal">
      <formula>"Auswärts"</formula>
    </cfRule>
    <cfRule type="cellIs" dxfId="668" priority="626" stopIfTrue="1" operator="equal">
      <formula>"Heim"</formula>
    </cfRule>
  </conditionalFormatting>
  <conditionalFormatting sqref="D16">
    <cfRule type="cellIs" dxfId="667" priority="671" stopIfTrue="1" operator="equal">
      <formula>"Auswärts"</formula>
    </cfRule>
    <cfRule type="cellIs" dxfId="666" priority="672" stopIfTrue="1" operator="equal">
      <formula>"Heim"</formula>
    </cfRule>
  </conditionalFormatting>
  <conditionalFormatting sqref="D16">
    <cfRule type="cellIs" dxfId="665" priority="669" stopIfTrue="1" operator="equal">
      <formula>"Auswärts"</formula>
    </cfRule>
    <cfRule type="cellIs" dxfId="664" priority="670" stopIfTrue="1" operator="equal">
      <formula>"Heim"</formula>
    </cfRule>
  </conditionalFormatting>
  <conditionalFormatting sqref="D16">
    <cfRule type="cellIs" dxfId="663" priority="667" stopIfTrue="1" operator="equal">
      <formula>"Auswärts"</formula>
    </cfRule>
    <cfRule type="cellIs" dxfId="662" priority="668" stopIfTrue="1" operator="equal">
      <formula>"Heim"</formula>
    </cfRule>
  </conditionalFormatting>
  <conditionalFormatting sqref="D16">
    <cfRule type="cellIs" dxfId="661" priority="665" stopIfTrue="1" operator="equal">
      <formula>"Auswärts"</formula>
    </cfRule>
    <cfRule type="cellIs" dxfId="660" priority="666" stopIfTrue="1" operator="equal">
      <formula>"Heim"</formula>
    </cfRule>
  </conditionalFormatting>
  <conditionalFormatting sqref="D16">
    <cfRule type="cellIs" dxfId="659" priority="663" stopIfTrue="1" operator="equal">
      <formula>"Auswärts"</formula>
    </cfRule>
    <cfRule type="cellIs" dxfId="658" priority="664" stopIfTrue="1" operator="equal">
      <formula>"Heim"</formula>
    </cfRule>
  </conditionalFormatting>
  <conditionalFormatting sqref="D16">
    <cfRule type="cellIs" dxfId="657" priority="661" stopIfTrue="1" operator="equal">
      <formula>"Auswärts"</formula>
    </cfRule>
    <cfRule type="cellIs" dxfId="656" priority="662" stopIfTrue="1" operator="equal">
      <formula>"Heim"</formula>
    </cfRule>
  </conditionalFormatting>
  <conditionalFormatting sqref="D16">
    <cfRule type="cellIs" dxfId="655" priority="659" stopIfTrue="1" operator="equal">
      <formula>"Auswärts"</formula>
    </cfRule>
    <cfRule type="cellIs" dxfId="654" priority="660" stopIfTrue="1" operator="equal">
      <formula>"Heim"</formula>
    </cfRule>
  </conditionalFormatting>
  <conditionalFormatting sqref="D16">
    <cfRule type="cellIs" dxfId="653" priority="657" stopIfTrue="1" operator="equal">
      <formula>"Auswärts"</formula>
    </cfRule>
    <cfRule type="cellIs" dxfId="652" priority="658" stopIfTrue="1" operator="equal">
      <formula>"Heim"</formula>
    </cfRule>
  </conditionalFormatting>
  <conditionalFormatting sqref="D16">
    <cfRule type="cellIs" dxfId="651" priority="655" stopIfTrue="1" operator="equal">
      <formula>"Auswärts"</formula>
    </cfRule>
    <cfRule type="cellIs" dxfId="650" priority="656" stopIfTrue="1" operator="equal">
      <formula>"Heim"</formula>
    </cfRule>
  </conditionalFormatting>
  <conditionalFormatting sqref="D16">
    <cfRule type="cellIs" dxfId="649" priority="653" stopIfTrue="1" operator="equal">
      <formula>"Auswärts"</formula>
    </cfRule>
    <cfRule type="cellIs" dxfId="648" priority="654" stopIfTrue="1" operator="equal">
      <formula>"Heim"</formula>
    </cfRule>
  </conditionalFormatting>
  <conditionalFormatting sqref="D16">
    <cfRule type="cellIs" dxfId="647" priority="651" stopIfTrue="1" operator="equal">
      <formula>"Auswärts"</formula>
    </cfRule>
    <cfRule type="cellIs" dxfId="646" priority="652" stopIfTrue="1" operator="equal">
      <formula>"Heim"</formula>
    </cfRule>
  </conditionalFormatting>
  <conditionalFormatting sqref="D16">
    <cfRule type="cellIs" dxfId="645" priority="649" stopIfTrue="1" operator="equal">
      <formula>"Auswärts"</formula>
    </cfRule>
    <cfRule type="cellIs" dxfId="644" priority="650" stopIfTrue="1" operator="equal">
      <formula>"Heim"</formula>
    </cfRule>
  </conditionalFormatting>
  <conditionalFormatting sqref="D16">
    <cfRule type="cellIs" dxfId="643" priority="647" stopIfTrue="1" operator="equal">
      <formula>"Auswärts"</formula>
    </cfRule>
    <cfRule type="cellIs" dxfId="642" priority="648" stopIfTrue="1" operator="equal">
      <formula>"Heim"</formula>
    </cfRule>
  </conditionalFormatting>
  <conditionalFormatting sqref="D16">
    <cfRule type="cellIs" dxfId="641" priority="645" stopIfTrue="1" operator="equal">
      <formula>"Auswärts"</formula>
    </cfRule>
    <cfRule type="cellIs" dxfId="640" priority="646" stopIfTrue="1" operator="equal">
      <formula>"Heim"</formula>
    </cfRule>
  </conditionalFormatting>
  <conditionalFormatting sqref="D16">
    <cfRule type="cellIs" dxfId="639" priority="643" stopIfTrue="1" operator="equal">
      <formula>"Auswärts"</formula>
    </cfRule>
    <cfRule type="cellIs" dxfId="638" priority="644" stopIfTrue="1" operator="equal">
      <formula>"Heim"</formula>
    </cfRule>
  </conditionalFormatting>
  <conditionalFormatting sqref="D16">
    <cfRule type="cellIs" dxfId="637" priority="641" stopIfTrue="1" operator="equal">
      <formula>"Auswärts"</formula>
    </cfRule>
    <cfRule type="cellIs" dxfId="636" priority="642" stopIfTrue="1" operator="equal">
      <formula>"Heim"</formula>
    </cfRule>
  </conditionalFormatting>
  <conditionalFormatting sqref="D16">
    <cfRule type="cellIs" dxfId="635" priority="639" stopIfTrue="1" operator="equal">
      <formula>"Auswärts"</formula>
    </cfRule>
    <cfRule type="cellIs" dxfId="634" priority="640" stopIfTrue="1" operator="equal">
      <formula>"Heim"</formula>
    </cfRule>
  </conditionalFormatting>
  <conditionalFormatting sqref="D16">
    <cfRule type="cellIs" dxfId="633" priority="637" stopIfTrue="1" operator="equal">
      <formula>"Auswärts"</formula>
    </cfRule>
    <cfRule type="cellIs" dxfId="632" priority="638" stopIfTrue="1" operator="equal">
      <formula>"Heim"</formula>
    </cfRule>
  </conditionalFormatting>
  <conditionalFormatting sqref="D16">
    <cfRule type="cellIs" dxfId="631" priority="635" stopIfTrue="1" operator="equal">
      <formula>"Auswärts"</formula>
    </cfRule>
    <cfRule type="cellIs" dxfId="630" priority="636" stopIfTrue="1" operator="equal">
      <formula>"Heim"</formula>
    </cfRule>
  </conditionalFormatting>
  <conditionalFormatting sqref="D16">
    <cfRule type="cellIs" dxfId="629" priority="633" stopIfTrue="1" operator="equal">
      <formula>"Auswärts"</formula>
    </cfRule>
    <cfRule type="cellIs" dxfId="628" priority="634" stopIfTrue="1" operator="equal">
      <formula>"Heim"</formula>
    </cfRule>
  </conditionalFormatting>
  <conditionalFormatting sqref="D16">
    <cfRule type="cellIs" dxfId="627" priority="631" stopIfTrue="1" operator="equal">
      <formula>"Auswärts"</formula>
    </cfRule>
    <cfRule type="cellIs" dxfId="626" priority="632" stopIfTrue="1" operator="equal">
      <formula>"Heim"</formula>
    </cfRule>
  </conditionalFormatting>
  <conditionalFormatting sqref="D16">
    <cfRule type="cellIs" dxfId="625" priority="629" stopIfTrue="1" operator="equal">
      <formula>"Auswärts"</formula>
    </cfRule>
    <cfRule type="cellIs" dxfId="624" priority="630" stopIfTrue="1" operator="equal">
      <formula>"Heim"</formula>
    </cfRule>
  </conditionalFormatting>
  <conditionalFormatting sqref="D16">
    <cfRule type="cellIs" dxfId="623" priority="623" stopIfTrue="1" operator="equal">
      <formula>"Auswärts"</formula>
    </cfRule>
    <cfRule type="cellIs" dxfId="622" priority="624" stopIfTrue="1" operator="equal">
      <formula>"Heim"</formula>
    </cfRule>
  </conditionalFormatting>
  <conditionalFormatting sqref="D16">
    <cfRule type="cellIs" dxfId="621" priority="621" stopIfTrue="1" operator="equal">
      <formula>"Auswärts"</formula>
    </cfRule>
    <cfRule type="cellIs" dxfId="620" priority="622" stopIfTrue="1" operator="equal">
      <formula>"Heim"</formula>
    </cfRule>
  </conditionalFormatting>
  <conditionalFormatting sqref="E16">
    <cfRule type="cellIs" dxfId="619" priority="619" stopIfTrue="1" operator="equal">
      <formula>"Auswärts"</formula>
    </cfRule>
    <cfRule type="cellIs" dxfId="618" priority="620" stopIfTrue="1" operator="equal">
      <formula>"Heim"</formula>
    </cfRule>
  </conditionalFormatting>
  <conditionalFormatting sqref="E16">
    <cfRule type="cellIs" dxfId="617" priority="617" stopIfTrue="1" operator="equal">
      <formula>"Auswärts"</formula>
    </cfRule>
    <cfRule type="cellIs" dxfId="616" priority="618" stopIfTrue="1" operator="equal">
      <formula>"Heim"</formula>
    </cfRule>
  </conditionalFormatting>
  <conditionalFormatting sqref="E16">
    <cfRule type="cellIs" dxfId="615" priority="615" stopIfTrue="1" operator="equal">
      <formula>"Auswärts"</formula>
    </cfRule>
    <cfRule type="cellIs" dxfId="614" priority="616" stopIfTrue="1" operator="equal">
      <formula>"Heim"</formula>
    </cfRule>
  </conditionalFormatting>
  <conditionalFormatting sqref="E16">
    <cfRule type="cellIs" dxfId="613" priority="613" stopIfTrue="1" operator="equal">
      <formula>"Auswärts"</formula>
    </cfRule>
    <cfRule type="cellIs" dxfId="612" priority="614" stopIfTrue="1" operator="equal">
      <formula>"Heim"</formula>
    </cfRule>
  </conditionalFormatting>
  <conditionalFormatting sqref="E16">
    <cfRule type="cellIs" dxfId="611" priority="611" stopIfTrue="1" operator="equal">
      <formula>"Auswärts"</formula>
    </cfRule>
    <cfRule type="cellIs" dxfId="610" priority="612" stopIfTrue="1" operator="equal">
      <formula>"Heim"</formula>
    </cfRule>
  </conditionalFormatting>
  <conditionalFormatting sqref="E16">
    <cfRule type="cellIs" dxfId="609" priority="609" stopIfTrue="1" operator="equal">
      <formula>"Auswärts"</formula>
    </cfRule>
    <cfRule type="cellIs" dxfId="608" priority="610" stopIfTrue="1" operator="equal">
      <formula>"Heim"</formula>
    </cfRule>
  </conditionalFormatting>
  <conditionalFormatting sqref="E16">
    <cfRule type="cellIs" dxfId="607" priority="607" stopIfTrue="1" operator="equal">
      <formula>"Auswärts"</formula>
    </cfRule>
    <cfRule type="cellIs" dxfId="606" priority="608" stopIfTrue="1" operator="equal">
      <formula>"Heim"</formula>
    </cfRule>
  </conditionalFormatting>
  <conditionalFormatting sqref="E16">
    <cfRule type="cellIs" dxfId="605" priority="605" stopIfTrue="1" operator="equal">
      <formula>"Auswärts"</formula>
    </cfRule>
    <cfRule type="cellIs" dxfId="604" priority="606" stopIfTrue="1" operator="equal">
      <formula>"Heim"</formula>
    </cfRule>
  </conditionalFormatting>
  <conditionalFormatting sqref="E16">
    <cfRule type="cellIs" dxfId="603" priority="603" stopIfTrue="1" operator="equal">
      <formula>"Auswärts"</formula>
    </cfRule>
    <cfRule type="cellIs" dxfId="602" priority="604" stopIfTrue="1" operator="equal">
      <formula>"Heim"</formula>
    </cfRule>
  </conditionalFormatting>
  <conditionalFormatting sqref="E16">
    <cfRule type="cellIs" dxfId="601" priority="601" stopIfTrue="1" operator="equal">
      <formula>"Auswärts"</formula>
    </cfRule>
    <cfRule type="cellIs" dxfId="600" priority="602" stopIfTrue="1" operator="equal">
      <formula>"Heim"</formula>
    </cfRule>
  </conditionalFormatting>
  <conditionalFormatting sqref="E16">
    <cfRule type="cellIs" dxfId="599" priority="599" stopIfTrue="1" operator="equal">
      <formula>"Auswärts"</formula>
    </cfRule>
    <cfRule type="cellIs" dxfId="598" priority="600" stopIfTrue="1" operator="equal">
      <formula>"Heim"</formula>
    </cfRule>
  </conditionalFormatting>
  <conditionalFormatting sqref="E16">
    <cfRule type="cellIs" dxfId="597" priority="597" stopIfTrue="1" operator="equal">
      <formula>"Auswärts"</formula>
    </cfRule>
    <cfRule type="cellIs" dxfId="596" priority="598" stopIfTrue="1" operator="equal">
      <formula>"Heim"</formula>
    </cfRule>
  </conditionalFormatting>
  <conditionalFormatting sqref="E16">
    <cfRule type="cellIs" dxfId="595" priority="595" stopIfTrue="1" operator="equal">
      <formula>"Auswärts"</formula>
    </cfRule>
    <cfRule type="cellIs" dxfId="594" priority="596" stopIfTrue="1" operator="equal">
      <formula>"Heim"</formula>
    </cfRule>
  </conditionalFormatting>
  <conditionalFormatting sqref="E16">
    <cfRule type="cellIs" dxfId="593" priority="593" stopIfTrue="1" operator="equal">
      <formula>"Auswärts"</formula>
    </cfRule>
    <cfRule type="cellIs" dxfId="592" priority="594" stopIfTrue="1" operator="equal">
      <formula>"Heim"</formula>
    </cfRule>
  </conditionalFormatting>
  <conditionalFormatting sqref="E16">
    <cfRule type="cellIs" dxfId="591" priority="591" stopIfTrue="1" operator="equal">
      <formula>"Auswärts"</formula>
    </cfRule>
    <cfRule type="cellIs" dxfId="590" priority="592" stopIfTrue="1" operator="equal">
      <formula>"Heim"</formula>
    </cfRule>
  </conditionalFormatting>
  <conditionalFormatting sqref="E16">
    <cfRule type="cellIs" dxfId="589" priority="589" stopIfTrue="1" operator="equal">
      <formula>"Auswärts"</formula>
    </cfRule>
    <cfRule type="cellIs" dxfId="588" priority="590" stopIfTrue="1" operator="equal">
      <formula>"Heim"</formula>
    </cfRule>
  </conditionalFormatting>
  <conditionalFormatting sqref="E16">
    <cfRule type="cellIs" dxfId="587" priority="587" stopIfTrue="1" operator="equal">
      <formula>"Auswärts"</formula>
    </cfRule>
    <cfRule type="cellIs" dxfId="586" priority="588" stopIfTrue="1" operator="equal">
      <formula>"Heim"</formula>
    </cfRule>
  </conditionalFormatting>
  <conditionalFormatting sqref="E16">
    <cfRule type="cellIs" dxfId="585" priority="585" stopIfTrue="1" operator="equal">
      <formula>"Auswärts"</formula>
    </cfRule>
    <cfRule type="cellIs" dxfId="584" priority="586" stopIfTrue="1" operator="equal">
      <formula>"Heim"</formula>
    </cfRule>
  </conditionalFormatting>
  <conditionalFormatting sqref="E16">
    <cfRule type="cellIs" dxfId="583" priority="583" stopIfTrue="1" operator="equal">
      <formula>"Auswärts"</formula>
    </cfRule>
    <cfRule type="cellIs" dxfId="582" priority="584" stopIfTrue="1" operator="equal">
      <formula>"Heim"</formula>
    </cfRule>
  </conditionalFormatting>
  <conditionalFormatting sqref="E16">
    <cfRule type="cellIs" dxfId="581" priority="581" stopIfTrue="1" operator="equal">
      <formula>"Auswärts"</formula>
    </cfRule>
    <cfRule type="cellIs" dxfId="580" priority="582" stopIfTrue="1" operator="equal">
      <formula>"Heim"</formula>
    </cfRule>
  </conditionalFormatting>
  <conditionalFormatting sqref="E16">
    <cfRule type="cellIs" dxfId="579" priority="579" stopIfTrue="1" operator="equal">
      <formula>"Auswärts"</formula>
    </cfRule>
    <cfRule type="cellIs" dxfId="578" priority="580" stopIfTrue="1" operator="equal">
      <formula>"Heim"</formula>
    </cfRule>
  </conditionalFormatting>
  <conditionalFormatting sqref="E16">
    <cfRule type="cellIs" dxfId="577" priority="577" stopIfTrue="1" operator="equal">
      <formula>"Auswärts"</formula>
    </cfRule>
    <cfRule type="cellIs" dxfId="576" priority="578" stopIfTrue="1" operator="equal">
      <formula>"Heim"</formula>
    </cfRule>
  </conditionalFormatting>
  <conditionalFormatting sqref="E16">
    <cfRule type="cellIs" dxfId="575" priority="575" stopIfTrue="1" operator="equal">
      <formula>"Auswärts"</formula>
    </cfRule>
    <cfRule type="cellIs" dxfId="574" priority="576" stopIfTrue="1" operator="equal">
      <formula>"Heim"</formula>
    </cfRule>
  </conditionalFormatting>
  <conditionalFormatting sqref="E16">
    <cfRule type="cellIs" dxfId="573" priority="573" stopIfTrue="1" operator="equal">
      <formula>"Auswärts"</formula>
    </cfRule>
    <cfRule type="cellIs" dxfId="572" priority="574" stopIfTrue="1" operator="equal">
      <formula>"Heim"</formula>
    </cfRule>
  </conditionalFormatting>
  <conditionalFormatting sqref="E16">
    <cfRule type="cellIs" dxfId="571" priority="571" stopIfTrue="1" operator="equal">
      <formula>"Auswärts"</formula>
    </cfRule>
    <cfRule type="cellIs" dxfId="570" priority="572" stopIfTrue="1" operator="equal">
      <formula>"Heim"</formula>
    </cfRule>
  </conditionalFormatting>
  <conditionalFormatting sqref="E16">
    <cfRule type="cellIs" dxfId="569" priority="569" stopIfTrue="1" operator="equal">
      <formula>"Auswärts"</formula>
    </cfRule>
    <cfRule type="cellIs" dxfId="568" priority="570" stopIfTrue="1" operator="equal">
      <formula>"Heim"</formula>
    </cfRule>
  </conditionalFormatting>
  <conditionalFormatting sqref="C16">
    <cfRule type="cellIs" dxfId="567" priority="567" stopIfTrue="1" operator="equal">
      <formula>"Auswärts"</formula>
    </cfRule>
    <cfRule type="cellIs" dxfId="566" priority="568" stopIfTrue="1" operator="equal">
      <formula>"Heim"</formula>
    </cfRule>
  </conditionalFormatting>
  <conditionalFormatting sqref="C16">
    <cfRule type="cellIs" dxfId="565" priority="565" stopIfTrue="1" operator="equal">
      <formula>"Auswärts"</formula>
    </cfRule>
    <cfRule type="cellIs" dxfId="564" priority="566" stopIfTrue="1" operator="equal">
      <formula>"Heim"</formula>
    </cfRule>
  </conditionalFormatting>
  <conditionalFormatting sqref="C16">
    <cfRule type="cellIs" dxfId="563" priority="563" stopIfTrue="1" operator="equal">
      <formula>"Auswärts"</formula>
    </cfRule>
    <cfRule type="cellIs" dxfId="562" priority="564" stopIfTrue="1" operator="equal">
      <formula>"Heim"</formula>
    </cfRule>
  </conditionalFormatting>
  <conditionalFormatting sqref="C16">
    <cfRule type="cellIs" dxfId="561" priority="561" stopIfTrue="1" operator="equal">
      <formula>"Auswärts"</formula>
    </cfRule>
    <cfRule type="cellIs" dxfId="560" priority="562" stopIfTrue="1" operator="equal">
      <formula>"Heim"</formula>
    </cfRule>
  </conditionalFormatting>
  <conditionalFormatting sqref="C16">
    <cfRule type="cellIs" dxfId="559" priority="559" stopIfTrue="1" operator="equal">
      <formula>"Auswärts"</formula>
    </cfRule>
    <cfRule type="cellIs" dxfId="558" priority="560" stopIfTrue="1" operator="equal">
      <formula>"Heim"</formula>
    </cfRule>
  </conditionalFormatting>
  <conditionalFormatting sqref="C16">
    <cfRule type="cellIs" dxfId="557" priority="557" stopIfTrue="1" operator="equal">
      <formula>"Auswärts"</formula>
    </cfRule>
    <cfRule type="cellIs" dxfId="556" priority="558" stopIfTrue="1" operator="equal">
      <formula>"Heim"</formula>
    </cfRule>
  </conditionalFormatting>
  <conditionalFormatting sqref="C16">
    <cfRule type="cellIs" dxfId="555" priority="555" stopIfTrue="1" operator="equal">
      <formula>"Auswärts"</formula>
    </cfRule>
    <cfRule type="cellIs" dxfId="554" priority="556" stopIfTrue="1" operator="equal">
      <formula>"Heim"</formula>
    </cfRule>
  </conditionalFormatting>
  <conditionalFormatting sqref="C16">
    <cfRule type="cellIs" dxfId="553" priority="553" stopIfTrue="1" operator="equal">
      <formula>"Auswärts"</formula>
    </cfRule>
    <cfRule type="cellIs" dxfId="552" priority="554" stopIfTrue="1" operator="equal">
      <formula>"Heim"</formula>
    </cfRule>
  </conditionalFormatting>
  <conditionalFormatting sqref="C16">
    <cfRule type="cellIs" dxfId="551" priority="551" stopIfTrue="1" operator="equal">
      <formula>"Auswärts"</formula>
    </cfRule>
    <cfRule type="cellIs" dxfId="550" priority="552" stopIfTrue="1" operator="equal">
      <formula>"Heim"</formula>
    </cfRule>
  </conditionalFormatting>
  <conditionalFormatting sqref="C16">
    <cfRule type="cellIs" dxfId="549" priority="549" stopIfTrue="1" operator="equal">
      <formula>"Auswärts"</formula>
    </cfRule>
    <cfRule type="cellIs" dxfId="548" priority="550" stopIfTrue="1" operator="equal">
      <formula>"Heim"</formula>
    </cfRule>
  </conditionalFormatting>
  <conditionalFormatting sqref="C16">
    <cfRule type="cellIs" dxfId="547" priority="547" stopIfTrue="1" operator="equal">
      <formula>"Auswärts"</formula>
    </cfRule>
    <cfRule type="cellIs" dxfId="546" priority="548" stopIfTrue="1" operator="equal">
      <formula>"Heim"</formula>
    </cfRule>
  </conditionalFormatting>
  <conditionalFormatting sqref="C16">
    <cfRule type="cellIs" dxfId="545" priority="545" stopIfTrue="1" operator="equal">
      <formula>"Auswärts"</formula>
    </cfRule>
    <cfRule type="cellIs" dxfId="544" priority="546" stopIfTrue="1" operator="equal">
      <formula>"Heim"</formula>
    </cfRule>
  </conditionalFormatting>
  <conditionalFormatting sqref="C16">
    <cfRule type="cellIs" dxfId="543" priority="543" stopIfTrue="1" operator="equal">
      <formula>"Auswärts"</formula>
    </cfRule>
    <cfRule type="cellIs" dxfId="542" priority="544" stopIfTrue="1" operator="equal">
      <formula>"Heim"</formula>
    </cfRule>
  </conditionalFormatting>
  <conditionalFormatting sqref="C16">
    <cfRule type="cellIs" dxfId="541" priority="541" stopIfTrue="1" operator="equal">
      <formula>"Auswärts"</formula>
    </cfRule>
    <cfRule type="cellIs" dxfId="540" priority="542" stopIfTrue="1" operator="equal">
      <formula>"Heim"</formula>
    </cfRule>
  </conditionalFormatting>
  <conditionalFormatting sqref="C16">
    <cfRule type="cellIs" dxfId="539" priority="539" stopIfTrue="1" operator="equal">
      <formula>"Auswärts"</formula>
    </cfRule>
    <cfRule type="cellIs" dxfId="538" priority="540" stopIfTrue="1" operator="equal">
      <formula>"Heim"</formula>
    </cfRule>
  </conditionalFormatting>
  <conditionalFormatting sqref="C16">
    <cfRule type="cellIs" dxfId="537" priority="537" stopIfTrue="1" operator="equal">
      <formula>"Auswärts"</formula>
    </cfRule>
    <cfRule type="cellIs" dxfId="536" priority="538" stopIfTrue="1" operator="equal">
      <formula>"Heim"</formula>
    </cfRule>
  </conditionalFormatting>
  <conditionalFormatting sqref="C16">
    <cfRule type="cellIs" dxfId="535" priority="535" stopIfTrue="1" operator="equal">
      <formula>"Auswärts"</formula>
    </cfRule>
    <cfRule type="cellIs" dxfId="534" priority="536" stopIfTrue="1" operator="equal">
      <formula>"Heim"</formula>
    </cfRule>
  </conditionalFormatting>
  <conditionalFormatting sqref="C16">
    <cfRule type="cellIs" dxfId="533" priority="533" stopIfTrue="1" operator="equal">
      <formula>"Auswärts"</formula>
    </cfRule>
    <cfRule type="cellIs" dxfId="532" priority="534" stopIfTrue="1" operator="equal">
      <formula>"Heim"</formula>
    </cfRule>
  </conditionalFormatting>
  <conditionalFormatting sqref="C16">
    <cfRule type="cellIs" dxfId="531" priority="531" stopIfTrue="1" operator="equal">
      <formula>"Auswärts"</formula>
    </cfRule>
    <cfRule type="cellIs" dxfId="530" priority="532" stopIfTrue="1" operator="equal">
      <formula>"Heim"</formula>
    </cfRule>
  </conditionalFormatting>
  <conditionalFormatting sqref="C16">
    <cfRule type="cellIs" dxfId="529" priority="529" stopIfTrue="1" operator="equal">
      <formula>"Auswärts"</formula>
    </cfRule>
    <cfRule type="cellIs" dxfId="528" priority="530" stopIfTrue="1" operator="equal">
      <formula>"Heim"</formula>
    </cfRule>
  </conditionalFormatting>
  <conditionalFormatting sqref="C16">
    <cfRule type="cellIs" dxfId="527" priority="527" stopIfTrue="1" operator="equal">
      <formula>"Auswärts"</formula>
    </cfRule>
    <cfRule type="cellIs" dxfId="526" priority="528" stopIfTrue="1" operator="equal">
      <formula>"Heim"</formula>
    </cfRule>
  </conditionalFormatting>
  <conditionalFormatting sqref="C16">
    <cfRule type="cellIs" dxfId="525" priority="525" stopIfTrue="1" operator="equal">
      <formula>"Auswärts"</formula>
    </cfRule>
    <cfRule type="cellIs" dxfId="524" priority="526" stopIfTrue="1" operator="equal">
      <formula>"Heim"</formula>
    </cfRule>
  </conditionalFormatting>
  <conditionalFormatting sqref="C16">
    <cfRule type="cellIs" dxfId="523" priority="523" stopIfTrue="1" operator="equal">
      <formula>"Auswärts"</formula>
    </cfRule>
    <cfRule type="cellIs" dxfId="522" priority="524" stopIfTrue="1" operator="equal">
      <formula>"Heim"</formula>
    </cfRule>
  </conditionalFormatting>
  <conditionalFormatting sqref="C16">
    <cfRule type="cellIs" dxfId="521" priority="521" stopIfTrue="1" operator="equal">
      <formula>"Auswärts"</formula>
    </cfRule>
    <cfRule type="cellIs" dxfId="520" priority="522" stopIfTrue="1" operator="equal">
      <formula>"Heim"</formula>
    </cfRule>
  </conditionalFormatting>
  <conditionalFormatting sqref="C16">
    <cfRule type="cellIs" dxfId="519" priority="519" stopIfTrue="1" operator="equal">
      <formula>"Auswärts"</formula>
    </cfRule>
    <cfRule type="cellIs" dxfId="518" priority="520" stopIfTrue="1" operator="equal">
      <formula>"Heim"</formula>
    </cfRule>
  </conditionalFormatting>
  <conditionalFormatting sqref="C16">
    <cfRule type="cellIs" dxfId="517" priority="517" stopIfTrue="1" operator="equal">
      <formula>"Auswärts"</formula>
    </cfRule>
    <cfRule type="cellIs" dxfId="516" priority="518" stopIfTrue="1" operator="equal">
      <formula>"Heim"</formula>
    </cfRule>
  </conditionalFormatting>
  <conditionalFormatting sqref="C16">
    <cfRule type="cellIs" dxfId="515" priority="515" stopIfTrue="1" operator="equal">
      <formula>"Auswärts"</formula>
    </cfRule>
    <cfRule type="cellIs" dxfId="514" priority="516" stopIfTrue="1" operator="equal">
      <formula>"Heim"</formula>
    </cfRule>
  </conditionalFormatting>
  <conditionalFormatting sqref="C16">
    <cfRule type="cellIs" dxfId="513" priority="513" stopIfTrue="1" operator="equal">
      <formula>"Auswärts"</formula>
    </cfRule>
    <cfRule type="cellIs" dxfId="512" priority="514" stopIfTrue="1" operator="equal">
      <formula>"Heim"</formula>
    </cfRule>
  </conditionalFormatting>
  <conditionalFormatting sqref="C16">
    <cfRule type="cellIs" dxfId="511" priority="511" stopIfTrue="1" operator="equal">
      <formula>"Auswärts"</formula>
    </cfRule>
    <cfRule type="cellIs" dxfId="510" priority="512" stopIfTrue="1" operator="equal">
      <formula>"Heim"</formula>
    </cfRule>
  </conditionalFormatting>
  <conditionalFormatting sqref="C16">
    <cfRule type="cellIs" dxfId="509" priority="509" stopIfTrue="1" operator="equal">
      <formula>"Auswärts"</formula>
    </cfRule>
    <cfRule type="cellIs" dxfId="508" priority="510" stopIfTrue="1" operator="equal">
      <formula>"Heim"</formula>
    </cfRule>
  </conditionalFormatting>
  <conditionalFormatting sqref="C16">
    <cfRule type="cellIs" dxfId="507" priority="507" stopIfTrue="1" operator="equal">
      <formula>"Auswärts"</formula>
    </cfRule>
    <cfRule type="cellIs" dxfId="506" priority="508" stopIfTrue="1" operator="equal">
      <formula>"Heim"</formula>
    </cfRule>
  </conditionalFormatting>
  <conditionalFormatting sqref="C16">
    <cfRule type="cellIs" dxfId="505" priority="505" stopIfTrue="1" operator="equal">
      <formula>"Auswärts"</formula>
    </cfRule>
    <cfRule type="cellIs" dxfId="504" priority="506" stopIfTrue="1" operator="equal">
      <formula>"Heim"</formula>
    </cfRule>
  </conditionalFormatting>
  <conditionalFormatting sqref="C16">
    <cfRule type="cellIs" dxfId="503" priority="503" stopIfTrue="1" operator="equal">
      <formula>"Auswärts"</formula>
    </cfRule>
    <cfRule type="cellIs" dxfId="502" priority="504" stopIfTrue="1" operator="equal">
      <formula>"Heim"</formula>
    </cfRule>
  </conditionalFormatting>
  <conditionalFormatting sqref="C16">
    <cfRule type="cellIs" dxfId="501" priority="501" stopIfTrue="1" operator="equal">
      <formula>"Auswärts"</formula>
    </cfRule>
    <cfRule type="cellIs" dxfId="500" priority="502" stopIfTrue="1" operator="equal">
      <formula>"Heim"</formula>
    </cfRule>
  </conditionalFormatting>
  <conditionalFormatting sqref="C16">
    <cfRule type="cellIs" dxfId="499" priority="499" stopIfTrue="1" operator="equal">
      <formula>"Auswärts"</formula>
    </cfRule>
    <cfRule type="cellIs" dxfId="498" priority="500" stopIfTrue="1" operator="equal">
      <formula>"Heim"</formula>
    </cfRule>
  </conditionalFormatting>
  <conditionalFormatting sqref="C16">
    <cfRule type="cellIs" dxfId="497" priority="497" stopIfTrue="1" operator="equal">
      <formula>"Auswärts"</formula>
    </cfRule>
    <cfRule type="cellIs" dxfId="496" priority="498" stopIfTrue="1" operator="equal">
      <formula>"Heim"</formula>
    </cfRule>
  </conditionalFormatting>
  <conditionalFormatting sqref="C16">
    <cfRule type="cellIs" dxfId="495" priority="495" stopIfTrue="1" operator="equal">
      <formula>"Auswärts"</formula>
    </cfRule>
    <cfRule type="cellIs" dxfId="494" priority="496" stopIfTrue="1" operator="equal">
      <formula>"Heim"</formula>
    </cfRule>
  </conditionalFormatting>
  <conditionalFormatting sqref="C16">
    <cfRule type="cellIs" dxfId="493" priority="493" stopIfTrue="1" operator="equal">
      <formula>"Auswärts"</formula>
    </cfRule>
    <cfRule type="cellIs" dxfId="492" priority="494" stopIfTrue="1" operator="equal">
      <formula>"Heim"</formula>
    </cfRule>
  </conditionalFormatting>
  <conditionalFormatting sqref="C16">
    <cfRule type="cellIs" dxfId="491" priority="491" stopIfTrue="1" operator="equal">
      <formula>"Auswärts"</formula>
    </cfRule>
    <cfRule type="cellIs" dxfId="490" priority="492" stopIfTrue="1" operator="equal">
      <formula>"Heim"</formula>
    </cfRule>
  </conditionalFormatting>
  <conditionalFormatting sqref="C16">
    <cfRule type="cellIs" dxfId="489" priority="489" stopIfTrue="1" operator="equal">
      <formula>"Auswärts"</formula>
    </cfRule>
    <cfRule type="cellIs" dxfId="488" priority="490" stopIfTrue="1" operator="equal">
      <formula>"Heim"</formula>
    </cfRule>
  </conditionalFormatting>
  <conditionalFormatting sqref="C16">
    <cfRule type="cellIs" dxfId="487" priority="487" stopIfTrue="1" operator="equal">
      <formula>"Auswärts"</formula>
    </cfRule>
    <cfRule type="cellIs" dxfId="486" priority="488" stopIfTrue="1" operator="equal">
      <formula>"Heim"</formula>
    </cfRule>
  </conditionalFormatting>
  <conditionalFormatting sqref="C16">
    <cfRule type="cellIs" dxfId="485" priority="485" stopIfTrue="1" operator="equal">
      <formula>"Auswärts"</formula>
    </cfRule>
    <cfRule type="cellIs" dxfId="484" priority="486" stopIfTrue="1" operator="equal">
      <formula>"Heim"</formula>
    </cfRule>
  </conditionalFormatting>
  <conditionalFormatting sqref="C16">
    <cfRule type="cellIs" dxfId="483" priority="483" stopIfTrue="1" operator="equal">
      <formula>"Auswärts"</formula>
    </cfRule>
    <cfRule type="cellIs" dxfId="482" priority="484" stopIfTrue="1" operator="equal">
      <formula>"Heim"</formula>
    </cfRule>
  </conditionalFormatting>
  <conditionalFormatting sqref="C16">
    <cfRule type="cellIs" dxfId="481" priority="481" stopIfTrue="1" operator="equal">
      <formula>"Auswärts"</formula>
    </cfRule>
    <cfRule type="cellIs" dxfId="480" priority="482" stopIfTrue="1" operator="equal">
      <formula>"Heim"</formula>
    </cfRule>
  </conditionalFormatting>
  <conditionalFormatting sqref="C16">
    <cfRule type="cellIs" dxfId="479" priority="479" stopIfTrue="1" operator="equal">
      <formula>"Auswärts"</formula>
    </cfRule>
    <cfRule type="cellIs" dxfId="478" priority="480" stopIfTrue="1" operator="equal">
      <formula>"Heim"</formula>
    </cfRule>
  </conditionalFormatting>
  <conditionalFormatting sqref="C16">
    <cfRule type="cellIs" dxfId="477" priority="477" stopIfTrue="1" operator="equal">
      <formula>"Auswärts"</formula>
    </cfRule>
    <cfRule type="cellIs" dxfId="476" priority="478" stopIfTrue="1" operator="equal">
      <formula>"Heim"</formula>
    </cfRule>
  </conditionalFormatting>
  <conditionalFormatting sqref="C16">
    <cfRule type="cellIs" dxfId="475" priority="475" stopIfTrue="1" operator="equal">
      <formula>"Auswärts"</formula>
    </cfRule>
    <cfRule type="cellIs" dxfId="474" priority="476" stopIfTrue="1" operator="equal">
      <formula>"Heim"</formula>
    </cfRule>
  </conditionalFormatting>
  <conditionalFormatting sqref="C16">
    <cfRule type="cellIs" dxfId="473" priority="473" stopIfTrue="1" operator="equal">
      <formula>"Auswärts"</formula>
    </cfRule>
    <cfRule type="cellIs" dxfId="472" priority="474" stopIfTrue="1" operator="equal">
      <formula>"Heim"</formula>
    </cfRule>
  </conditionalFormatting>
  <conditionalFormatting sqref="C16">
    <cfRule type="cellIs" dxfId="471" priority="471" stopIfTrue="1" operator="equal">
      <formula>"Auswärts"</formula>
    </cfRule>
    <cfRule type="cellIs" dxfId="470" priority="472" stopIfTrue="1" operator="equal">
      <formula>"Heim"</formula>
    </cfRule>
  </conditionalFormatting>
  <conditionalFormatting sqref="C16">
    <cfRule type="cellIs" dxfId="469" priority="469" stopIfTrue="1" operator="equal">
      <formula>"Auswärts"</formula>
    </cfRule>
    <cfRule type="cellIs" dxfId="468" priority="470" stopIfTrue="1" operator="equal">
      <formula>"Heim"</formula>
    </cfRule>
  </conditionalFormatting>
  <conditionalFormatting sqref="C16">
    <cfRule type="cellIs" dxfId="467" priority="467" stopIfTrue="1" operator="equal">
      <formula>"Auswärts"</formula>
    </cfRule>
    <cfRule type="cellIs" dxfId="466" priority="468" stopIfTrue="1" operator="equal">
      <formula>"Heim"</formula>
    </cfRule>
  </conditionalFormatting>
  <conditionalFormatting sqref="C16">
    <cfRule type="cellIs" dxfId="465" priority="465" stopIfTrue="1" operator="equal">
      <formula>"Auswärts"</formula>
    </cfRule>
    <cfRule type="cellIs" dxfId="464" priority="466" stopIfTrue="1" operator="equal">
      <formula>"Heim"</formula>
    </cfRule>
  </conditionalFormatting>
  <conditionalFormatting sqref="C16">
    <cfRule type="cellIs" dxfId="463" priority="463" stopIfTrue="1" operator="equal">
      <formula>"Auswärts"</formula>
    </cfRule>
    <cfRule type="cellIs" dxfId="462" priority="464" stopIfTrue="1" operator="equal">
      <formula>"Heim"</formula>
    </cfRule>
  </conditionalFormatting>
  <conditionalFormatting sqref="C16">
    <cfRule type="cellIs" dxfId="461" priority="461" stopIfTrue="1" operator="equal">
      <formula>"Auswärts"</formula>
    </cfRule>
    <cfRule type="cellIs" dxfId="460" priority="462" stopIfTrue="1" operator="equal">
      <formula>"Heim"</formula>
    </cfRule>
  </conditionalFormatting>
  <conditionalFormatting sqref="C16">
    <cfRule type="cellIs" dxfId="459" priority="459" stopIfTrue="1" operator="equal">
      <formula>"Auswärts"</formula>
    </cfRule>
    <cfRule type="cellIs" dxfId="458" priority="460" stopIfTrue="1" operator="equal">
      <formula>"Heim"</formula>
    </cfRule>
  </conditionalFormatting>
  <conditionalFormatting sqref="C16">
    <cfRule type="cellIs" dxfId="457" priority="457" stopIfTrue="1" operator="equal">
      <formula>"Auswärts"</formula>
    </cfRule>
    <cfRule type="cellIs" dxfId="456" priority="458" stopIfTrue="1" operator="equal">
      <formula>"Heim"</formula>
    </cfRule>
  </conditionalFormatting>
  <conditionalFormatting sqref="C16">
    <cfRule type="cellIs" dxfId="455" priority="455" stopIfTrue="1" operator="equal">
      <formula>"Auswärts"</formula>
    </cfRule>
    <cfRule type="cellIs" dxfId="454" priority="456" stopIfTrue="1" operator="equal">
      <formula>"Heim"</formula>
    </cfRule>
  </conditionalFormatting>
  <conditionalFormatting sqref="C16">
    <cfRule type="cellIs" dxfId="453" priority="453" stopIfTrue="1" operator="equal">
      <formula>"Auswärts"</formula>
    </cfRule>
    <cfRule type="cellIs" dxfId="452" priority="454" stopIfTrue="1" operator="equal">
      <formula>"Heim"</formula>
    </cfRule>
  </conditionalFormatting>
  <conditionalFormatting sqref="F16">
    <cfRule type="cellIs" dxfId="451" priority="451" stopIfTrue="1" operator="equal">
      <formula>"Auswärts"</formula>
    </cfRule>
    <cfRule type="cellIs" dxfId="450" priority="452" stopIfTrue="1" operator="equal">
      <formula>"Heim"</formula>
    </cfRule>
  </conditionalFormatting>
  <conditionalFormatting sqref="F16">
    <cfRule type="cellIs" dxfId="449" priority="449" stopIfTrue="1" operator="equal">
      <formula>"Auswärts"</formula>
    </cfRule>
    <cfRule type="cellIs" dxfId="448" priority="450" stopIfTrue="1" operator="equal">
      <formula>"Heim"</formula>
    </cfRule>
  </conditionalFormatting>
  <conditionalFormatting sqref="D18">
    <cfRule type="cellIs" dxfId="447" priority="403" stopIfTrue="1" operator="equal">
      <formula>"Auswärts"</formula>
    </cfRule>
    <cfRule type="cellIs" dxfId="446" priority="404" stopIfTrue="1" operator="equal">
      <formula>"Heim"</formula>
    </cfRule>
  </conditionalFormatting>
  <conditionalFormatting sqref="D18">
    <cfRule type="cellIs" dxfId="445" priority="401" stopIfTrue="1" operator="equal">
      <formula>"Auswärts"</formula>
    </cfRule>
    <cfRule type="cellIs" dxfId="444" priority="402" stopIfTrue="1" operator="equal">
      <formula>"Heim"</formula>
    </cfRule>
  </conditionalFormatting>
  <conditionalFormatting sqref="D18">
    <cfRule type="cellIs" dxfId="443" priority="447" stopIfTrue="1" operator="equal">
      <formula>"Auswärts"</formula>
    </cfRule>
    <cfRule type="cellIs" dxfId="442" priority="448" stopIfTrue="1" operator="equal">
      <formula>"Heim"</formula>
    </cfRule>
  </conditionalFormatting>
  <conditionalFormatting sqref="D18">
    <cfRule type="cellIs" dxfId="441" priority="445" stopIfTrue="1" operator="equal">
      <formula>"Auswärts"</formula>
    </cfRule>
    <cfRule type="cellIs" dxfId="440" priority="446" stopIfTrue="1" operator="equal">
      <formula>"Heim"</formula>
    </cfRule>
  </conditionalFormatting>
  <conditionalFormatting sqref="D18">
    <cfRule type="cellIs" dxfId="439" priority="443" stopIfTrue="1" operator="equal">
      <formula>"Auswärts"</formula>
    </cfRule>
    <cfRule type="cellIs" dxfId="438" priority="444" stopIfTrue="1" operator="equal">
      <formula>"Heim"</formula>
    </cfRule>
  </conditionalFormatting>
  <conditionalFormatting sqref="D18">
    <cfRule type="cellIs" dxfId="437" priority="441" stopIfTrue="1" operator="equal">
      <formula>"Auswärts"</formula>
    </cfRule>
    <cfRule type="cellIs" dxfId="436" priority="442" stopIfTrue="1" operator="equal">
      <formula>"Heim"</formula>
    </cfRule>
  </conditionalFormatting>
  <conditionalFormatting sqref="D18">
    <cfRule type="cellIs" dxfId="435" priority="439" stopIfTrue="1" operator="equal">
      <formula>"Auswärts"</formula>
    </cfRule>
    <cfRule type="cellIs" dxfId="434" priority="440" stopIfTrue="1" operator="equal">
      <formula>"Heim"</formula>
    </cfRule>
  </conditionalFormatting>
  <conditionalFormatting sqref="D18">
    <cfRule type="cellIs" dxfId="433" priority="437" stopIfTrue="1" operator="equal">
      <formula>"Auswärts"</formula>
    </cfRule>
    <cfRule type="cellIs" dxfId="432" priority="438" stopIfTrue="1" operator="equal">
      <formula>"Heim"</formula>
    </cfRule>
  </conditionalFormatting>
  <conditionalFormatting sqref="D18">
    <cfRule type="cellIs" dxfId="431" priority="435" stopIfTrue="1" operator="equal">
      <formula>"Auswärts"</formula>
    </cfRule>
    <cfRule type="cellIs" dxfId="430" priority="436" stopIfTrue="1" operator="equal">
      <formula>"Heim"</formula>
    </cfRule>
  </conditionalFormatting>
  <conditionalFormatting sqref="D18">
    <cfRule type="cellIs" dxfId="429" priority="433" stopIfTrue="1" operator="equal">
      <formula>"Auswärts"</formula>
    </cfRule>
    <cfRule type="cellIs" dxfId="428" priority="434" stopIfTrue="1" operator="equal">
      <formula>"Heim"</formula>
    </cfRule>
  </conditionalFormatting>
  <conditionalFormatting sqref="D18">
    <cfRule type="cellIs" dxfId="427" priority="431" stopIfTrue="1" operator="equal">
      <formula>"Auswärts"</formula>
    </cfRule>
    <cfRule type="cellIs" dxfId="426" priority="432" stopIfTrue="1" operator="equal">
      <formula>"Heim"</formula>
    </cfRule>
  </conditionalFormatting>
  <conditionalFormatting sqref="D18">
    <cfRule type="cellIs" dxfId="425" priority="429" stopIfTrue="1" operator="equal">
      <formula>"Auswärts"</formula>
    </cfRule>
    <cfRule type="cellIs" dxfId="424" priority="430" stopIfTrue="1" operator="equal">
      <formula>"Heim"</formula>
    </cfRule>
  </conditionalFormatting>
  <conditionalFormatting sqref="D18">
    <cfRule type="cellIs" dxfId="423" priority="427" stopIfTrue="1" operator="equal">
      <formula>"Auswärts"</formula>
    </cfRule>
    <cfRule type="cellIs" dxfId="422" priority="428" stopIfTrue="1" operator="equal">
      <formula>"Heim"</formula>
    </cfRule>
  </conditionalFormatting>
  <conditionalFormatting sqref="D18">
    <cfRule type="cellIs" dxfId="421" priority="425" stopIfTrue="1" operator="equal">
      <formula>"Auswärts"</formula>
    </cfRule>
    <cfRule type="cellIs" dxfId="420" priority="426" stopIfTrue="1" operator="equal">
      <formula>"Heim"</formula>
    </cfRule>
  </conditionalFormatting>
  <conditionalFormatting sqref="D18">
    <cfRule type="cellIs" dxfId="419" priority="423" stopIfTrue="1" operator="equal">
      <formula>"Auswärts"</formula>
    </cfRule>
    <cfRule type="cellIs" dxfId="418" priority="424" stopIfTrue="1" operator="equal">
      <formula>"Heim"</formula>
    </cfRule>
  </conditionalFormatting>
  <conditionalFormatting sqref="D18">
    <cfRule type="cellIs" dxfId="417" priority="421" stopIfTrue="1" operator="equal">
      <formula>"Auswärts"</formula>
    </cfRule>
    <cfRule type="cellIs" dxfId="416" priority="422" stopIfTrue="1" operator="equal">
      <formula>"Heim"</formula>
    </cfRule>
  </conditionalFormatting>
  <conditionalFormatting sqref="D18">
    <cfRule type="cellIs" dxfId="415" priority="419" stopIfTrue="1" operator="equal">
      <formula>"Auswärts"</formula>
    </cfRule>
    <cfRule type="cellIs" dxfId="414" priority="420" stopIfTrue="1" operator="equal">
      <formula>"Heim"</formula>
    </cfRule>
  </conditionalFormatting>
  <conditionalFormatting sqref="D18">
    <cfRule type="cellIs" dxfId="413" priority="417" stopIfTrue="1" operator="equal">
      <formula>"Auswärts"</formula>
    </cfRule>
    <cfRule type="cellIs" dxfId="412" priority="418" stopIfTrue="1" operator="equal">
      <formula>"Heim"</formula>
    </cfRule>
  </conditionalFormatting>
  <conditionalFormatting sqref="D18">
    <cfRule type="cellIs" dxfId="411" priority="415" stopIfTrue="1" operator="equal">
      <formula>"Auswärts"</formula>
    </cfRule>
    <cfRule type="cellIs" dxfId="410" priority="416" stopIfTrue="1" operator="equal">
      <formula>"Heim"</formula>
    </cfRule>
  </conditionalFormatting>
  <conditionalFormatting sqref="D18">
    <cfRule type="cellIs" dxfId="409" priority="413" stopIfTrue="1" operator="equal">
      <formula>"Auswärts"</formula>
    </cfRule>
    <cfRule type="cellIs" dxfId="408" priority="414" stopIfTrue="1" operator="equal">
      <formula>"Heim"</formula>
    </cfRule>
  </conditionalFormatting>
  <conditionalFormatting sqref="D18">
    <cfRule type="cellIs" dxfId="407" priority="411" stopIfTrue="1" operator="equal">
      <formula>"Auswärts"</formula>
    </cfRule>
    <cfRule type="cellIs" dxfId="406" priority="412" stopIfTrue="1" operator="equal">
      <formula>"Heim"</formula>
    </cfRule>
  </conditionalFormatting>
  <conditionalFormatting sqref="D18">
    <cfRule type="cellIs" dxfId="405" priority="409" stopIfTrue="1" operator="equal">
      <formula>"Auswärts"</formula>
    </cfRule>
    <cfRule type="cellIs" dxfId="404" priority="410" stopIfTrue="1" operator="equal">
      <formula>"Heim"</formula>
    </cfRule>
  </conditionalFormatting>
  <conditionalFormatting sqref="D18">
    <cfRule type="cellIs" dxfId="403" priority="407" stopIfTrue="1" operator="equal">
      <formula>"Auswärts"</formula>
    </cfRule>
    <cfRule type="cellIs" dxfId="402" priority="408" stopIfTrue="1" operator="equal">
      <formula>"Heim"</formula>
    </cfRule>
  </conditionalFormatting>
  <conditionalFormatting sqref="D18">
    <cfRule type="cellIs" dxfId="401" priority="405" stopIfTrue="1" operator="equal">
      <formula>"Auswärts"</formula>
    </cfRule>
    <cfRule type="cellIs" dxfId="400" priority="406" stopIfTrue="1" operator="equal">
      <formula>"Heim"</formula>
    </cfRule>
  </conditionalFormatting>
  <conditionalFormatting sqref="D18">
    <cfRule type="cellIs" dxfId="399" priority="399" stopIfTrue="1" operator="equal">
      <formula>"Auswärts"</formula>
    </cfRule>
    <cfRule type="cellIs" dxfId="398" priority="400" stopIfTrue="1" operator="equal">
      <formula>"Heim"</formula>
    </cfRule>
  </conditionalFormatting>
  <conditionalFormatting sqref="D18">
    <cfRule type="cellIs" dxfId="397" priority="397" stopIfTrue="1" operator="equal">
      <formula>"Auswärts"</formula>
    </cfRule>
    <cfRule type="cellIs" dxfId="396" priority="398" stopIfTrue="1" operator="equal">
      <formula>"Heim"</formula>
    </cfRule>
  </conditionalFormatting>
  <conditionalFormatting sqref="E18">
    <cfRule type="cellIs" dxfId="395" priority="395" stopIfTrue="1" operator="equal">
      <formula>"Auswärts"</formula>
    </cfRule>
    <cfRule type="cellIs" dxfId="394" priority="396" stopIfTrue="1" operator="equal">
      <formula>"Heim"</formula>
    </cfRule>
  </conditionalFormatting>
  <conditionalFormatting sqref="E18">
    <cfRule type="cellIs" dxfId="393" priority="393" stopIfTrue="1" operator="equal">
      <formula>"Auswärts"</formula>
    </cfRule>
    <cfRule type="cellIs" dxfId="392" priority="394" stopIfTrue="1" operator="equal">
      <formula>"Heim"</formula>
    </cfRule>
  </conditionalFormatting>
  <conditionalFormatting sqref="E18">
    <cfRule type="cellIs" dxfId="391" priority="391" stopIfTrue="1" operator="equal">
      <formula>"Auswärts"</formula>
    </cfRule>
    <cfRule type="cellIs" dxfId="390" priority="392" stopIfTrue="1" operator="equal">
      <formula>"Heim"</formula>
    </cfRule>
  </conditionalFormatting>
  <conditionalFormatting sqref="E18">
    <cfRule type="cellIs" dxfId="389" priority="389" stopIfTrue="1" operator="equal">
      <formula>"Auswärts"</formula>
    </cfRule>
    <cfRule type="cellIs" dxfId="388" priority="390" stopIfTrue="1" operator="equal">
      <formula>"Heim"</formula>
    </cfRule>
  </conditionalFormatting>
  <conditionalFormatting sqref="E18">
    <cfRule type="cellIs" dxfId="387" priority="387" stopIfTrue="1" operator="equal">
      <formula>"Auswärts"</formula>
    </cfRule>
    <cfRule type="cellIs" dxfId="386" priority="388" stopIfTrue="1" operator="equal">
      <formula>"Heim"</formula>
    </cfRule>
  </conditionalFormatting>
  <conditionalFormatting sqref="E18">
    <cfRule type="cellIs" dxfId="385" priority="385" stopIfTrue="1" operator="equal">
      <formula>"Auswärts"</formula>
    </cfRule>
    <cfRule type="cellIs" dxfId="384" priority="386" stopIfTrue="1" operator="equal">
      <formula>"Heim"</formula>
    </cfRule>
  </conditionalFormatting>
  <conditionalFormatting sqref="E18">
    <cfRule type="cellIs" dxfId="383" priority="383" stopIfTrue="1" operator="equal">
      <formula>"Auswärts"</formula>
    </cfRule>
    <cfRule type="cellIs" dxfId="382" priority="384" stopIfTrue="1" operator="equal">
      <formula>"Heim"</formula>
    </cfRule>
  </conditionalFormatting>
  <conditionalFormatting sqref="E18">
    <cfRule type="cellIs" dxfId="381" priority="381" stopIfTrue="1" operator="equal">
      <formula>"Auswärts"</formula>
    </cfRule>
    <cfRule type="cellIs" dxfId="380" priority="382" stopIfTrue="1" operator="equal">
      <formula>"Heim"</formula>
    </cfRule>
  </conditionalFormatting>
  <conditionalFormatting sqref="E18">
    <cfRule type="cellIs" dxfId="379" priority="379" stopIfTrue="1" operator="equal">
      <formula>"Auswärts"</formula>
    </cfRule>
    <cfRule type="cellIs" dxfId="378" priority="380" stopIfTrue="1" operator="equal">
      <formula>"Heim"</formula>
    </cfRule>
  </conditionalFormatting>
  <conditionalFormatting sqref="E18">
    <cfRule type="cellIs" dxfId="377" priority="377" stopIfTrue="1" operator="equal">
      <formula>"Auswärts"</formula>
    </cfRule>
    <cfRule type="cellIs" dxfId="376" priority="378" stopIfTrue="1" operator="equal">
      <formula>"Heim"</formula>
    </cfRule>
  </conditionalFormatting>
  <conditionalFormatting sqref="E18">
    <cfRule type="cellIs" dxfId="375" priority="375" stopIfTrue="1" operator="equal">
      <formula>"Auswärts"</formula>
    </cfRule>
    <cfRule type="cellIs" dxfId="374" priority="376" stopIfTrue="1" operator="equal">
      <formula>"Heim"</formula>
    </cfRule>
  </conditionalFormatting>
  <conditionalFormatting sqref="E18">
    <cfRule type="cellIs" dxfId="373" priority="373" stopIfTrue="1" operator="equal">
      <formula>"Auswärts"</formula>
    </cfRule>
    <cfRule type="cellIs" dxfId="372" priority="374" stopIfTrue="1" operator="equal">
      <formula>"Heim"</formula>
    </cfRule>
  </conditionalFormatting>
  <conditionalFormatting sqref="E18">
    <cfRule type="cellIs" dxfId="371" priority="371" stopIfTrue="1" operator="equal">
      <formula>"Auswärts"</formula>
    </cfRule>
    <cfRule type="cellIs" dxfId="370" priority="372" stopIfTrue="1" operator="equal">
      <formula>"Heim"</formula>
    </cfRule>
  </conditionalFormatting>
  <conditionalFormatting sqref="E18">
    <cfRule type="cellIs" dxfId="369" priority="369" stopIfTrue="1" operator="equal">
      <formula>"Auswärts"</formula>
    </cfRule>
    <cfRule type="cellIs" dxfId="368" priority="370" stopIfTrue="1" operator="equal">
      <formula>"Heim"</formula>
    </cfRule>
  </conditionalFormatting>
  <conditionalFormatting sqref="E18">
    <cfRule type="cellIs" dxfId="367" priority="367" stopIfTrue="1" operator="equal">
      <formula>"Auswärts"</formula>
    </cfRule>
    <cfRule type="cellIs" dxfId="366" priority="368" stopIfTrue="1" operator="equal">
      <formula>"Heim"</formula>
    </cfRule>
  </conditionalFormatting>
  <conditionalFormatting sqref="E18">
    <cfRule type="cellIs" dxfId="365" priority="365" stopIfTrue="1" operator="equal">
      <formula>"Auswärts"</formula>
    </cfRule>
    <cfRule type="cellIs" dxfId="364" priority="366" stopIfTrue="1" operator="equal">
      <formula>"Heim"</formula>
    </cfRule>
  </conditionalFormatting>
  <conditionalFormatting sqref="E18">
    <cfRule type="cellIs" dxfId="363" priority="363" stopIfTrue="1" operator="equal">
      <formula>"Auswärts"</formula>
    </cfRule>
    <cfRule type="cellIs" dxfId="362" priority="364" stopIfTrue="1" operator="equal">
      <formula>"Heim"</formula>
    </cfRule>
  </conditionalFormatting>
  <conditionalFormatting sqref="E18">
    <cfRule type="cellIs" dxfId="361" priority="361" stopIfTrue="1" operator="equal">
      <formula>"Auswärts"</formula>
    </cfRule>
    <cfRule type="cellIs" dxfId="360" priority="362" stopIfTrue="1" operator="equal">
      <formula>"Heim"</formula>
    </cfRule>
  </conditionalFormatting>
  <conditionalFormatting sqref="E18">
    <cfRule type="cellIs" dxfId="359" priority="359" stopIfTrue="1" operator="equal">
      <formula>"Auswärts"</formula>
    </cfRule>
    <cfRule type="cellIs" dxfId="358" priority="360" stopIfTrue="1" operator="equal">
      <formula>"Heim"</formula>
    </cfRule>
  </conditionalFormatting>
  <conditionalFormatting sqref="E18">
    <cfRule type="cellIs" dxfId="357" priority="357" stopIfTrue="1" operator="equal">
      <formula>"Auswärts"</formula>
    </cfRule>
    <cfRule type="cellIs" dxfId="356" priority="358" stopIfTrue="1" operator="equal">
      <formula>"Heim"</formula>
    </cfRule>
  </conditionalFormatting>
  <conditionalFormatting sqref="E18">
    <cfRule type="cellIs" dxfId="355" priority="355" stopIfTrue="1" operator="equal">
      <formula>"Auswärts"</formula>
    </cfRule>
    <cfRule type="cellIs" dxfId="354" priority="356" stopIfTrue="1" operator="equal">
      <formula>"Heim"</formula>
    </cfRule>
  </conditionalFormatting>
  <conditionalFormatting sqref="E18">
    <cfRule type="cellIs" dxfId="353" priority="353" stopIfTrue="1" operator="equal">
      <formula>"Auswärts"</formula>
    </cfRule>
    <cfRule type="cellIs" dxfId="352" priority="354" stopIfTrue="1" operator="equal">
      <formula>"Heim"</formula>
    </cfRule>
  </conditionalFormatting>
  <conditionalFormatting sqref="E18">
    <cfRule type="cellIs" dxfId="351" priority="351" stopIfTrue="1" operator="equal">
      <formula>"Auswärts"</formula>
    </cfRule>
    <cfRule type="cellIs" dxfId="350" priority="352" stopIfTrue="1" operator="equal">
      <formula>"Heim"</formula>
    </cfRule>
  </conditionalFormatting>
  <conditionalFormatting sqref="E18">
    <cfRule type="cellIs" dxfId="349" priority="349" stopIfTrue="1" operator="equal">
      <formula>"Auswärts"</formula>
    </cfRule>
    <cfRule type="cellIs" dxfId="348" priority="350" stopIfTrue="1" operator="equal">
      <formula>"Heim"</formula>
    </cfRule>
  </conditionalFormatting>
  <conditionalFormatting sqref="E18">
    <cfRule type="cellIs" dxfId="347" priority="347" stopIfTrue="1" operator="equal">
      <formula>"Auswärts"</formula>
    </cfRule>
    <cfRule type="cellIs" dxfId="346" priority="348" stopIfTrue="1" operator="equal">
      <formula>"Heim"</formula>
    </cfRule>
  </conditionalFormatting>
  <conditionalFormatting sqref="E18">
    <cfRule type="cellIs" dxfId="345" priority="345" stopIfTrue="1" operator="equal">
      <formula>"Auswärts"</formula>
    </cfRule>
    <cfRule type="cellIs" dxfId="344" priority="346" stopIfTrue="1" operator="equal">
      <formula>"Heim"</formula>
    </cfRule>
  </conditionalFormatting>
  <conditionalFormatting sqref="C18">
    <cfRule type="cellIs" dxfId="343" priority="343" stopIfTrue="1" operator="equal">
      <formula>"Auswärts"</formula>
    </cfRule>
    <cfRule type="cellIs" dxfId="342" priority="344" stopIfTrue="1" operator="equal">
      <formula>"Heim"</formula>
    </cfRule>
  </conditionalFormatting>
  <conditionalFormatting sqref="C18">
    <cfRule type="cellIs" dxfId="341" priority="341" stopIfTrue="1" operator="equal">
      <formula>"Auswärts"</formula>
    </cfRule>
    <cfRule type="cellIs" dxfId="340" priority="342" stopIfTrue="1" operator="equal">
      <formula>"Heim"</formula>
    </cfRule>
  </conditionalFormatting>
  <conditionalFormatting sqref="C18">
    <cfRule type="cellIs" dxfId="339" priority="339" stopIfTrue="1" operator="equal">
      <formula>"Auswärts"</formula>
    </cfRule>
    <cfRule type="cellIs" dxfId="338" priority="340" stopIfTrue="1" operator="equal">
      <formula>"Heim"</formula>
    </cfRule>
  </conditionalFormatting>
  <conditionalFormatting sqref="C18">
    <cfRule type="cellIs" dxfId="337" priority="337" stopIfTrue="1" operator="equal">
      <formula>"Auswärts"</formula>
    </cfRule>
    <cfRule type="cellIs" dxfId="336" priority="338" stopIfTrue="1" operator="equal">
      <formula>"Heim"</formula>
    </cfRule>
  </conditionalFormatting>
  <conditionalFormatting sqref="C18">
    <cfRule type="cellIs" dxfId="335" priority="335" stopIfTrue="1" operator="equal">
      <formula>"Auswärts"</formula>
    </cfRule>
    <cfRule type="cellIs" dxfId="334" priority="336" stopIfTrue="1" operator="equal">
      <formula>"Heim"</formula>
    </cfRule>
  </conditionalFormatting>
  <conditionalFormatting sqref="C18">
    <cfRule type="cellIs" dxfId="333" priority="333" stopIfTrue="1" operator="equal">
      <formula>"Auswärts"</formula>
    </cfRule>
    <cfRule type="cellIs" dxfId="332" priority="334" stopIfTrue="1" operator="equal">
      <formula>"Heim"</formula>
    </cfRule>
  </conditionalFormatting>
  <conditionalFormatting sqref="C18">
    <cfRule type="cellIs" dxfId="331" priority="331" stopIfTrue="1" operator="equal">
      <formula>"Auswärts"</formula>
    </cfRule>
    <cfRule type="cellIs" dxfId="330" priority="332" stopIfTrue="1" operator="equal">
      <formula>"Heim"</formula>
    </cfRule>
  </conditionalFormatting>
  <conditionalFormatting sqref="C18">
    <cfRule type="cellIs" dxfId="329" priority="329" stopIfTrue="1" operator="equal">
      <formula>"Auswärts"</formula>
    </cfRule>
    <cfRule type="cellIs" dxfId="328" priority="330" stopIfTrue="1" operator="equal">
      <formula>"Heim"</formula>
    </cfRule>
  </conditionalFormatting>
  <conditionalFormatting sqref="C18">
    <cfRule type="cellIs" dxfId="327" priority="327" stopIfTrue="1" operator="equal">
      <formula>"Auswärts"</formula>
    </cfRule>
    <cfRule type="cellIs" dxfId="326" priority="328" stopIfTrue="1" operator="equal">
      <formula>"Heim"</formula>
    </cfRule>
  </conditionalFormatting>
  <conditionalFormatting sqref="C18">
    <cfRule type="cellIs" dxfId="325" priority="325" stopIfTrue="1" operator="equal">
      <formula>"Auswärts"</formula>
    </cfRule>
    <cfRule type="cellIs" dxfId="324" priority="326" stopIfTrue="1" operator="equal">
      <formula>"Heim"</formula>
    </cfRule>
  </conditionalFormatting>
  <conditionalFormatting sqref="C18">
    <cfRule type="cellIs" dxfId="323" priority="323" stopIfTrue="1" operator="equal">
      <formula>"Auswärts"</formula>
    </cfRule>
    <cfRule type="cellIs" dxfId="322" priority="324" stopIfTrue="1" operator="equal">
      <formula>"Heim"</formula>
    </cfRule>
  </conditionalFormatting>
  <conditionalFormatting sqref="C18">
    <cfRule type="cellIs" dxfId="321" priority="321" stopIfTrue="1" operator="equal">
      <formula>"Auswärts"</formula>
    </cfRule>
    <cfRule type="cellIs" dxfId="320" priority="322" stopIfTrue="1" operator="equal">
      <formula>"Heim"</formula>
    </cfRule>
  </conditionalFormatting>
  <conditionalFormatting sqref="C18">
    <cfRule type="cellIs" dxfId="319" priority="319" stopIfTrue="1" operator="equal">
      <formula>"Auswärts"</formula>
    </cfRule>
    <cfRule type="cellIs" dxfId="318" priority="320" stopIfTrue="1" operator="equal">
      <formula>"Heim"</formula>
    </cfRule>
  </conditionalFormatting>
  <conditionalFormatting sqref="C18">
    <cfRule type="cellIs" dxfId="317" priority="317" stopIfTrue="1" operator="equal">
      <formula>"Auswärts"</formula>
    </cfRule>
    <cfRule type="cellIs" dxfId="316" priority="318" stopIfTrue="1" operator="equal">
      <formula>"Heim"</formula>
    </cfRule>
  </conditionalFormatting>
  <conditionalFormatting sqref="C18">
    <cfRule type="cellIs" dxfId="315" priority="315" stopIfTrue="1" operator="equal">
      <formula>"Auswärts"</formula>
    </cfRule>
    <cfRule type="cellIs" dxfId="314" priority="316" stopIfTrue="1" operator="equal">
      <formula>"Heim"</formula>
    </cfRule>
  </conditionalFormatting>
  <conditionalFormatting sqref="C18">
    <cfRule type="cellIs" dxfId="313" priority="313" stopIfTrue="1" operator="equal">
      <formula>"Auswärts"</formula>
    </cfRule>
    <cfRule type="cellIs" dxfId="312" priority="314" stopIfTrue="1" operator="equal">
      <formula>"Heim"</formula>
    </cfRule>
  </conditionalFormatting>
  <conditionalFormatting sqref="C18">
    <cfRule type="cellIs" dxfId="311" priority="311" stopIfTrue="1" operator="equal">
      <formula>"Auswärts"</formula>
    </cfRule>
    <cfRule type="cellIs" dxfId="310" priority="312" stopIfTrue="1" operator="equal">
      <formula>"Heim"</formula>
    </cfRule>
  </conditionalFormatting>
  <conditionalFormatting sqref="C18">
    <cfRule type="cellIs" dxfId="309" priority="309" stopIfTrue="1" operator="equal">
      <formula>"Auswärts"</formula>
    </cfRule>
    <cfRule type="cellIs" dxfId="308" priority="310" stopIfTrue="1" operator="equal">
      <formula>"Heim"</formula>
    </cfRule>
  </conditionalFormatting>
  <conditionalFormatting sqref="C18">
    <cfRule type="cellIs" dxfId="307" priority="307" stopIfTrue="1" operator="equal">
      <formula>"Auswärts"</formula>
    </cfRule>
    <cfRule type="cellIs" dxfId="306" priority="308" stopIfTrue="1" operator="equal">
      <formula>"Heim"</formula>
    </cfRule>
  </conditionalFormatting>
  <conditionalFormatting sqref="C18">
    <cfRule type="cellIs" dxfId="305" priority="305" stopIfTrue="1" operator="equal">
      <formula>"Auswärts"</formula>
    </cfRule>
    <cfRule type="cellIs" dxfId="304" priority="306" stopIfTrue="1" operator="equal">
      <formula>"Heim"</formula>
    </cfRule>
  </conditionalFormatting>
  <conditionalFormatting sqref="C18">
    <cfRule type="cellIs" dxfId="303" priority="303" stopIfTrue="1" operator="equal">
      <formula>"Auswärts"</formula>
    </cfRule>
    <cfRule type="cellIs" dxfId="302" priority="304" stopIfTrue="1" operator="equal">
      <formula>"Heim"</formula>
    </cfRule>
  </conditionalFormatting>
  <conditionalFormatting sqref="C18">
    <cfRule type="cellIs" dxfId="301" priority="301" stopIfTrue="1" operator="equal">
      <formula>"Auswärts"</formula>
    </cfRule>
    <cfRule type="cellIs" dxfId="300" priority="302" stopIfTrue="1" operator="equal">
      <formula>"Heim"</formula>
    </cfRule>
  </conditionalFormatting>
  <conditionalFormatting sqref="C18">
    <cfRule type="cellIs" dxfId="299" priority="299" stopIfTrue="1" operator="equal">
      <formula>"Auswärts"</formula>
    </cfRule>
    <cfRule type="cellIs" dxfId="298" priority="300" stopIfTrue="1" operator="equal">
      <formula>"Heim"</formula>
    </cfRule>
  </conditionalFormatting>
  <conditionalFormatting sqref="C18">
    <cfRule type="cellIs" dxfId="297" priority="297" stopIfTrue="1" operator="equal">
      <formula>"Auswärts"</formula>
    </cfRule>
    <cfRule type="cellIs" dxfId="296" priority="298" stopIfTrue="1" operator="equal">
      <formula>"Heim"</formula>
    </cfRule>
  </conditionalFormatting>
  <conditionalFormatting sqref="C18">
    <cfRule type="cellIs" dxfId="295" priority="295" stopIfTrue="1" operator="equal">
      <formula>"Auswärts"</formula>
    </cfRule>
    <cfRule type="cellIs" dxfId="294" priority="296" stopIfTrue="1" operator="equal">
      <formula>"Heim"</formula>
    </cfRule>
  </conditionalFormatting>
  <conditionalFormatting sqref="C18">
    <cfRule type="cellIs" dxfId="293" priority="293" stopIfTrue="1" operator="equal">
      <formula>"Auswärts"</formula>
    </cfRule>
    <cfRule type="cellIs" dxfId="292" priority="294" stopIfTrue="1" operator="equal">
      <formula>"Heim"</formula>
    </cfRule>
  </conditionalFormatting>
  <conditionalFormatting sqref="C18">
    <cfRule type="cellIs" dxfId="291" priority="291" stopIfTrue="1" operator="equal">
      <formula>"Auswärts"</formula>
    </cfRule>
    <cfRule type="cellIs" dxfId="290" priority="292" stopIfTrue="1" operator="equal">
      <formula>"Heim"</formula>
    </cfRule>
  </conditionalFormatting>
  <conditionalFormatting sqref="C18">
    <cfRule type="cellIs" dxfId="289" priority="289" stopIfTrue="1" operator="equal">
      <formula>"Auswärts"</formula>
    </cfRule>
    <cfRule type="cellIs" dxfId="288" priority="290" stopIfTrue="1" operator="equal">
      <formula>"Heim"</formula>
    </cfRule>
  </conditionalFormatting>
  <conditionalFormatting sqref="C18">
    <cfRule type="cellIs" dxfId="287" priority="287" stopIfTrue="1" operator="equal">
      <formula>"Auswärts"</formula>
    </cfRule>
    <cfRule type="cellIs" dxfId="286" priority="288" stopIfTrue="1" operator="equal">
      <formula>"Heim"</formula>
    </cfRule>
  </conditionalFormatting>
  <conditionalFormatting sqref="C18">
    <cfRule type="cellIs" dxfId="285" priority="285" stopIfTrue="1" operator="equal">
      <formula>"Auswärts"</formula>
    </cfRule>
    <cfRule type="cellIs" dxfId="284" priority="286" stopIfTrue="1" operator="equal">
      <formula>"Heim"</formula>
    </cfRule>
  </conditionalFormatting>
  <conditionalFormatting sqref="C18">
    <cfRule type="cellIs" dxfId="283" priority="283" stopIfTrue="1" operator="equal">
      <formula>"Auswärts"</formula>
    </cfRule>
    <cfRule type="cellIs" dxfId="282" priority="284" stopIfTrue="1" operator="equal">
      <formula>"Heim"</formula>
    </cfRule>
  </conditionalFormatting>
  <conditionalFormatting sqref="C18">
    <cfRule type="cellIs" dxfId="281" priority="281" stopIfTrue="1" operator="equal">
      <formula>"Auswärts"</formula>
    </cfRule>
    <cfRule type="cellIs" dxfId="280" priority="282" stopIfTrue="1" operator="equal">
      <formula>"Heim"</formula>
    </cfRule>
  </conditionalFormatting>
  <conditionalFormatting sqref="C18">
    <cfRule type="cellIs" dxfId="279" priority="279" stopIfTrue="1" operator="equal">
      <formula>"Auswärts"</formula>
    </cfRule>
    <cfRule type="cellIs" dxfId="278" priority="280" stopIfTrue="1" operator="equal">
      <formula>"Heim"</formula>
    </cfRule>
  </conditionalFormatting>
  <conditionalFormatting sqref="C18">
    <cfRule type="cellIs" dxfId="277" priority="277" stopIfTrue="1" operator="equal">
      <formula>"Auswärts"</formula>
    </cfRule>
    <cfRule type="cellIs" dxfId="276" priority="278" stopIfTrue="1" operator="equal">
      <formula>"Heim"</formula>
    </cfRule>
  </conditionalFormatting>
  <conditionalFormatting sqref="C18">
    <cfRule type="cellIs" dxfId="275" priority="275" stopIfTrue="1" operator="equal">
      <formula>"Auswärts"</formula>
    </cfRule>
    <cfRule type="cellIs" dxfId="274" priority="276" stopIfTrue="1" operator="equal">
      <formula>"Heim"</formula>
    </cfRule>
  </conditionalFormatting>
  <conditionalFormatting sqref="C18">
    <cfRule type="cellIs" dxfId="273" priority="273" stopIfTrue="1" operator="equal">
      <formula>"Auswärts"</formula>
    </cfRule>
    <cfRule type="cellIs" dxfId="272" priority="274" stopIfTrue="1" operator="equal">
      <formula>"Heim"</formula>
    </cfRule>
  </conditionalFormatting>
  <conditionalFormatting sqref="C18">
    <cfRule type="cellIs" dxfId="271" priority="271" stopIfTrue="1" operator="equal">
      <formula>"Auswärts"</formula>
    </cfRule>
    <cfRule type="cellIs" dxfId="270" priority="272" stopIfTrue="1" operator="equal">
      <formula>"Heim"</formula>
    </cfRule>
  </conditionalFormatting>
  <conditionalFormatting sqref="C18">
    <cfRule type="cellIs" dxfId="269" priority="269" stopIfTrue="1" operator="equal">
      <formula>"Auswärts"</formula>
    </cfRule>
    <cfRule type="cellIs" dxfId="268" priority="270" stopIfTrue="1" operator="equal">
      <formula>"Heim"</formula>
    </cfRule>
  </conditionalFormatting>
  <conditionalFormatting sqref="C18">
    <cfRule type="cellIs" dxfId="267" priority="267" stopIfTrue="1" operator="equal">
      <formula>"Auswärts"</formula>
    </cfRule>
    <cfRule type="cellIs" dxfId="266" priority="268" stopIfTrue="1" operator="equal">
      <formula>"Heim"</formula>
    </cfRule>
  </conditionalFormatting>
  <conditionalFormatting sqref="C18">
    <cfRule type="cellIs" dxfId="265" priority="265" stopIfTrue="1" operator="equal">
      <formula>"Auswärts"</formula>
    </cfRule>
    <cfRule type="cellIs" dxfId="264" priority="266" stopIfTrue="1" operator="equal">
      <formula>"Heim"</formula>
    </cfRule>
  </conditionalFormatting>
  <conditionalFormatting sqref="C18">
    <cfRule type="cellIs" dxfId="263" priority="263" stopIfTrue="1" operator="equal">
      <formula>"Auswärts"</formula>
    </cfRule>
    <cfRule type="cellIs" dxfId="262" priority="264" stopIfTrue="1" operator="equal">
      <formula>"Heim"</formula>
    </cfRule>
  </conditionalFormatting>
  <conditionalFormatting sqref="C18">
    <cfRule type="cellIs" dxfId="261" priority="261" stopIfTrue="1" operator="equal">
      <formula>"Auswärts"</formula>
    </cfRule>
    <cfRule type="cellIs" dxfId="260" priority="262" stopIfTrue="1" operator="equal">
      <formula>"Heim"</formula>
    </cfRule>
  </conditionalFormatting>
  <conditionalFormatting sqref="C18">
    <cfRule type="cellIs" dxfId="259" priority="259" stopIfTrue="1" operator="equal">
      <formula>"Auswärts"</formula>
    </cfRule>
    <cfRule type="cellIs" dxfId="258" priority="260" stopIfTrue="1" operator="equal">
      <formula>"Heim"</formula>
    </cfRule>
  </conditionalFormatting>
  <conditionalFormatting sqref="C18">
    <cfRule type="cellIs" dxfId="257" priority="257" stopIfTrue="1" operator="equal">
      <formula>"Auswärts"</formula>
    </cfRule>
    <cfRule type="cellIs" dxfId="256" priority="258" stopIfTrue="1" operator="equal">
      <formula>"Heim"</formula>
    </cfRule>
  </conditionalFormatting>
  <conditionalFormatting sqref="C18">
    <cfRule type="cellIs" dxfId="255" priority="255" stopIfTrue="1" operator="equal">
      <formula>"Auswärts"</formula>
    </cfRule>
    <cfRule type="cellIs" dxfId="254" priority="256" stopIfTrue="1" operator="equal">
      <formula>"Heim"</formula>
    </cfRule>
  </conditionalFormatting>
  <conditionalFormatting sqref="C18">
    <cfRule type="cellIs" dxfId="253" priority="253" stopIfTrue="1" operator="equal">
      <formula>"Auswärts"</formula>
    </cfRule>
    <cfRule type="cellIs" dxfId="252" priority="254" stopIfTrue="1" operator="equal">
      <formula>"Heim"</formula>
    </cfRule>
  </conditionalFormatting>
  <conditionalFormatting sqref="C18">
    <cfRule type="cellIs" dxfId="251" priority="251" stopIfTrue="1" operator="equal">
      <formula>"Auswärts"</formula>
    </cfRule>
    <cfRule type="cellIs" dxfId="250" priority="252" stopIfTrue="1" operator="equal">
      <formula>"Heim"</formula>
    </cfRule>
  </conditionalFormatting>
  <conditionalFormatting sqref="C18">
    <cfRule type="cellIs" dxfId="249" priority="249" stopIfTrue="1" operator="equal">
      <formula>"Auswärts"</formula>
    </cfRule>
    <cfRule type="cellIs" dxfId="248" priority="250" stopIfTrue="1" operator="equal">
      <formula>"Heim"</formula>
    </cfRule>
  </conditionalFormatting>
  <conditionalFormatting sqref="C18">
    <cfRule type="cellIs" dxfId="247" priority="247" stopIfTrue="1" operator="equal">
      <formula>"Auswärts"</formula>
    </cfRule>
    <cfRule type="cellIs" dxfId="246" priority="248" stopIfTrue="1" operator="equal">
      <formula>"Heim"</formula>
    </cfRule>
  </conditionalFormatting>
  <conditionalFormatting sqref="C18">
    <cfRule type="cellIs" dxfId="245" priority="245" stopIfTrue="1" operator="equal">
      <formula>"Auswärts"</formula>
    </cfRule>
    <cfRule type="cellIs" dxfId="244" priority="246" stopIfTrue="1" operator="equal">
      <formula>"Heim"</formula>
    </cfRule>
  </conditionalFormatting>
  <conditionalFormatting sqref="C18">
    <cfRule type="cellIs" dxfId="243" priority="243" stopIfTrue="1" operator="equal">
      <formula>"Auswärts"</formula>
    </cfRule>
    <cfRule type="cellIs" dxfId="242" priority="244" stopIfTrue="1" operator="equal">
      <formula>"Heim"</formula>
    </cfRule>
  </conditionalFormatting>
  <conditionalFormatting sqref="C18">
    <cfRule type="cellIs" dxfId="241" priority="241" stopIfTrue="1" operator="equal">
      <formula>"Auswärts"</formula>
    </cfRule>
    <cfRule type="cellIs" dxfId="240" priority="242" stopIfTrue="1" operator="equal">
      <formula>"Heim"</formula>
    </cfRule>
  </conditionalFormatting>
  <conditionalFormatting sqref="C18">
    <cfRule type="cellIs" dxfId="239" priority="239" stopIfTrue="1" operator="equal">
      <formula>"Auswärts"</formula>
    </cfRule>
    <cfRule type="cellIs" dxfId="238" priority="240" stopIfTrue="1" operator="equal">
      <formula>"Heim"</formula>
    </cfRule>
  </conditionalFormatting>
  <conditionalFormatting sqref="C18">
    <cfRule type="cellIs" dxfId="237" priority="237" stopIfTrue="1" operator="equal">
      <formula>"Auswärts"</formula>
    </cfRule>
    <cfRule type="cellIs" dxfId="236" priority="238" stopIfTrue="1" operator="equal">
      <formula>"Heim"</formula>
    </cfRule>
  </conditionalFormatting>
  <conditionalFormatting sqref="C18">
    <cfRule type="cellIs" dxfId="235" priority="235" stopIfTrue="1" operator="equal">
      <formula>"Auswärts"</formula>
    </cfRule>
    <cfRule type="cellIs" dxfId="234" priority="236" stopIfTrue="1" operator="equal">
      <formula>"Heim"</formula>
    </cfRule>
  </conditionalFormatting>
  <conditionalFormatting sqref="C18">
    <cfRule type="cellIs" dxfId="233" priority="233" stopIfTrue="1" operator="equal">
      <formula>"Auswärts"</formula>
    </cfRule>
    <cfRule type="cellIs" dxfId="232" priority="234" stopIfTrue="1" operator="equal">
      <formula>"Heim"</formula>
    </cfRule>
  </conditionalFormatting>
  <conditionalFormatting sqref="C18">
    <cfRule type="cellIs" dxfId="231" priority="231" stopIfTrue="1" operator="equal">
      <formula>"Auswärts"</formula>
    </cfRule>
    <cfRule type="cellIs" dxfId="230" priority="232" stopIfTrue="1" operator="equal">
      <formula>"Heim"</formula>
    </cfRule>
  </conditionalFormatting>
  <conditionalFormatting sqref="C18">
    <cfRule type="cellIs" dxfId="229" priority="229" stopIfTrue="1" operator="equal">
      <formula>"Auswärts"</formula>
    </cfRule>
    <cfRule type="cellIs" dxfId="228" priority="230" stopIfTrue="1" operator="equal">
      <formula>"Heim"</formula>
    </cfRule>
  </conditionalFormatting>
  <conditionalFormatting sqref="F18">
    <cfRule type="cellIs" dxfId="227" priority="227" stopIfTrue="1" operator="equal">
      <formula>"Auswärts"</formula>
    </cfRule>
    <cfRule type="cellIs" dxfId="226" priority="228" stopIfTrue="1" operator="equal">
      <formula>"Heim"</formula>
    </cfRule>
  </conditionalFormatting>
  <conditionalFormatting sqref="F18">
    <cfRule type="cellIs" dxfId="225" priority="225" stopIfTrue="1" operator="equal">
      <formula>"Auswärts"</formula>
    </cfRule>
    <cfRule type="cellIs" dxfId="224" priority="226" stopIfTrue="1" operator="equal">
      <formula>"Heim"</formula>
    </cfRule>
  </conditionalFormatting>
  <conditionalFormatting sqref="D21">
    <cfRule type="cellIs" dxfId="223" priority="179" stopIfTrue="1" operator="equal">
      <formula>"Auswärts"</formula>
    </cfRule>
    <cfRule type="cellIs" dxfId="222" priority="180" stopIfTrue="1" operator="equal">
      <formula>"Heim"</formula>
    </cfRule>
  </conditionalFormatting>
  <conditionalFormatting sqref="D21">
    <cfRule type="cellIs" dxfId="221" priority="177" stopIfTrue="1" operator="equal">
      <formula>"Auswärts"</formula>
    </cfRule>
    <cfRule type="cellIs" dxfId="220" priority="178" stopIfTrue="1" operator="equal">
      <formula>"Heim"</formula>
    </cfRule>
  </conditionalFormatting>
  <conditionalFormatting sqref="D21">
    <cfRule type="cellIs" dxfId="219" priority="223" stopIfTrue="1" operator="equal">
      <formula>"Auswärts"</formula>
    </cfRule>
    <cfRule type="cellIs" dxfId="218" priority="224" stopIfTrue="1" operator="equal">
      <formula>"Heim"</formula>
    </cfRule>
  </conditionalFormatting>
  <conditionalFormatting sqref="D21">
    <cfRule type="cellIs" dxfId="217" priority="221" stopIfTrue="1" operator="equal">
      <formula>"Auswärts"</formula>
    </cfRule>
    <cfRule type="cellIs" dxfId="216" priority="222" stopIfTrue="1" operator="equal">
      <formula>"Heim"</formula>
    </cfRule>
  </conditionalFormatting>
  <conditionalFormatting sqref="D21">
    <cfRule type="cellIs" dxfId="215" priority="219" stopIfTrue="1" operator="equal">
      <formula>"Auswärts"</formula>
    </cfRule>
    <cfRule type="cellIs" dxfId="214" priority="220" stopIfTrue="1" operator="equal">
      <formula>"Heim"</formula>
    </cfRule>
  </conditionalFormatting>
  <conditionalFormatting sqref="D21">
    <cfRule type="cellIs" dxfId="213" priority="217" stopIfTrue="1" operator="equal">
      <formula>"Auswärts"</formula>
    </cfRule>
    <cfRule type="cellIs" dxfId="212" priority="218" stopIfTrue="1" operator="equal">
      <formula>"Heim"</formula>
    </cfRule>
  </conditionalFormatting>
  <conditionalFormatting sqref="D21">
    <cfRule type="cellIs" dxfId="211" priority="215" stopIfTrue="1" operator="equal">
      <formula>"Auswärts"</formula>
    </cfRule>
    <cfRule type="cellIs" dxfId="210" priority="216" stopIfTrue="1" operator="equal">
      <formula>"Heim"</formula>
    </cfRule>
  </conditionalFormatting>
  <conditionalFormatting sqref="D21">
    <cfRule type="cellIs" dxfId="209" priority="213" stopIfTrue="1" operator="equal">
      <formula>"Auswärts"</formula>
    </cfRule>
    <cfRule type="cellIs" dxfId="208" priority="214" stopIfTrue="1" operator="equal">
      <formula>"Heim"</formula>
    </cfRule>
  </conditionalFormatting>
  <conditionalFormatting sqref="D21">
    <cfRule type="cellIs" dxfId="207" priority="211" stopIfTrue="1" operator="equal">
      <formula>"Auswärts"</formula>
    </cfRule>
    <cfRule type="cellIs" dxfId="206" priority="212" stopIfTrue="1" operator="equal">
      <formula>"Heim"</formula>
    </cfRule>
  </conditionalFormatting>
  <conditionalFormatting sqref="D21">
    <cfRule type="cellIs" dxfId="205" priority="209" stopIfTrue="1" operator="equal">
      <formula>"Auswärts"</formula>
    </cfRule>
    <cfRule type="cellIs" dxfId="204" priority="210" stopIfTrue="1" operator="equal">
      <formula>"Heim"</formula>
    </cfRule>
  </conditionalFormatting>
  <conditionalFormatting sqref="D21">
    <cfRule type="cellIs" dxfId="203" priority="207" stopIfTrue="1" operator="equal">
      <formula>"Auswärts"</formula>
    </cfRule>
    <cfRule type="cellIs" dxfId="202" priority="208" stopIfTrue="1" operator="equal">
      <formula>"Heim"</formula>
    </cfRule>
  </conditionalFormatting>
  <conditionalFormatting sqref="D21">
    <cfRule type="cellIs" dxfId="201" priority="205" stopIfTrue="1" operator="equal">
      <formula>"Auswärts"</formula>
    </cfRule>
    <cfRule type="cellIs" dxfId="200" priority="206" stopIfTrue="1" operator="equal">
      <formula>"Heim"</formula>
    </cfRule>
  </conditionalFormatting>
  <conditionalFormatting sqref="D21">
    <cfRule type="cellIs" dxfId="199" priority="203" stopIfTrue="1" operator="equal">
      <formula>"Auswärts"</formula>
    </cfRule>
    <cfRule type="cellIs" dxfId="198" priority="204" stopIfTrue="1" operator="equal">
      <formula>"Heim"</formula>
    </cfRule>
  </conditionalFormatting>
  <conditionalFormatting sqref="D21">
    <cfRule type="cellIs" dxfId="197" priority="201" stopIfTrue="1" operator="equal">
      <formula>"Auswärts"</formula>
    </cfRule>
    <cfRule type="cellIs" dxfId="196" priority="202" stopIfTrue="1" operator="equal">
      <formula>"Heim"</formula>
    </cfRule>
  </conditionalFormatting>
  <conditionalFormatting sqref="D21">
    <cfRule type="cellIs" dxfId="195" priority="199" stopIfTrue="1" operator="equal">
      <formula>"Auswärts"</formula>
    </cfRule>
    <cfRule type="cellIs" dxfId="194" priority="200" stopIfTrue="1" operator="equal">
      <formula>"Heim"</formula>
    </cfRule>
  </conditionalFormatting>
  <conditionalFormatting sqref="D21">
    <cfRule type="cellIs" dxfId="193" priority="197" stopIfTrue="1" operator="equal">
      <formula>"Auswärts"</formula>
    </cfRule>
    <cfRule type="cellIs" dxfId="192" priority="198" stopIfTrue="1" operator="equal">
      <formula>"Heim"</formula>
    </cfRule>
  </conditionalFormatting>
  <conditionalFormatting sqref="D21">
    <cfRule type="cellIs" dxfId="191" priority="195" stopIfTrue="1" operator="equal">
      <formula>"Auswärts"</formula>
    </cfRule>
    <cfRule type="cellIs" dxfId="190" priority="196" stopIfTrue="1" operator="equal">
      <formula>"Heim"</formula>
    </cfRule>
  </conditionalFormatting>
  <conditionalFormatting sqref="D21">
    <cfRule type="cellIs" dxfId="189" priority="193" stopIfTrue="1" operator="equal">
      <formula>"Auswärts"</formula>
    </cfRule>
    <cfRule type="cellIs" dxfId="188" priority="194" stopIfTrue="1" operator="equal">
      <formula>"Heim"</formula>
    </cfRule>
  </conditionalFormatting>
  <conditionalFormatting sqref="D21">
    <cfRule type="cellIs" dxfId="187" priority="191" stopIfTrue="1" operator="equal">
      <formula>"Auswärts"</formula>
    </cfRule>
    <cfRule type="cellIs" dxfId="186" priority="192" stopIfTrue="1" operator="equal">
      <formula>"Heim"</formula>
    </cfRule>
  </conditionalFormatting>
  <conditionalFormatting sqref="D21">
    <cfRule type="cellIs" dxfId="185" priority="189" stopIfTrue="1" operator="equal">
      <formula>"Auswärts"</formula>
    </cfRule>
    <cfRule type="cellIs" dxfId="184" priority="190" stopIfTrue="1" operator="equal">
      <formula>"Heim"</formula>
    </cfRule>
  </conditionalFormatting>
  <conditionalFormatting sqref="D21">
    <cfRule type="cellIs" dxfId="183" priority="187" stopIfTrue="1" operator="equal">
      <formula>"Auswärts"</formula>
    </cfRule>
    <cfRule type="cellIs" dxfId="182" priority="188" stopIfTrue="1" operator="equal">
      <formula>"Heim"</formula>
    </cfRule>
  </conditionalFormatting>
  <conditionalFormatting sqref="D21">
    <cfRule type="cellIs" dxfId="181" priority="185" stopIfTrue="1" operator="equal">
      <formula>"Auswärts"</formula>
    </cfRule>
    <cfRule type="cellIs" dxfId="180" priority="186" stopIfTrue="1" operator="equal">
      <formula>"Heim"</formula>
    </cfRule>
  </conditionalFormatting>
  <conditionalFormatting sqref="D21">
    <cfRule type="cellIs" dxfId="179" priority="183" stopIfTrue="1" operator="equal">
      <formula>"Auswärts"</formula>
    </cfRule>
    <cfRule type="cellIs" dxfId="178" priority="184" stopIfTrue="1" operator="equal">
      <formula>"Heim"</formula>
    </cfRule>
  </conditionalFormatting>
  <conditionalFormatting sqref="D21">
    <cfRule type="cellIs" dxfId="177" priority="181" stopIfTrue="1" operator="equal">
      <formula>"Auswärts"</formula>
    </cfRule>
    <cfRule type="cellIs" dxfId="176" priority="182" stopIfTrue="1" operator="equal">
      <formula>"Heim"</formula>
    </cfRule>
  </conditionalFormatting>
  <conditionalFormatting sqref="D21">
    <cfRule type="cellIs" dxfId="175" priority="175" stopIfTrue="1" operator="equal">
      <formula>"Auswärts"</formula>
    </cfRule>
    <cfRule type="cellIs" dxfId="174" priority="176" stopIfTrue="1" operator="equal">
      <formula>"Heim"</formula>
    </cfRule>
  </conditionalFormatting>
  <conditionalFormatting sqref="D21">
    <cfRule type="cellIs" dxfId="173" priority="173" stopIfTrue="1" operator="equal">
      <formula>"Auswärts"</formula>
    </cfRule>
    <cfRule type="cellIs" dxfId="172" priority="174" stopIfTrue="1" operator="equal">
      <formula>"Heim"</formula>
    </cfRule>
  </conditionalFormatting>
  <conditionalFormatting sqref="E21">
    <cfRule type="cellIs" dxfId="171" priority="171" stopIfTrue="1" operator="equal">
      <formula>"Auswärts"</formula>
    </cfRule>
    <cfRule type="cellIs" dxfId="170" priority="172" stopIfTrue="1" operator="equal">
      <formula>"Heim"</formula>
    </cfRule>
  </conditionalFormatting>
  <conditionalFormatting sqref="E21">
    <cfRule type="cellIs" dxfId="169" priority="169" stopIfTrue="1" operator="equal">
      <formula>"Auswärts"</formula>
    </cfRule>
    <cfRule type="cellIs" dxfId="168" priority="170" stopIfTrue="1" operator="equal">
      <formula>"Heim"</formula>
    </cfRule>
  </conditionalFormatting>
  <conditionalFormatting sqref="E21">
    <cfRule type="cellIs" dxfId="167" priority="167" stopIfTrue="1" operator="equal">
      <formula>"Auswärts"</formula>
    </cfRule>
    <cfRule type="cellIs" dxfId="166" priority="168" stopIfTrue="1" operator="equal">
      <formula>"Heim"</formula>
    </cfRule>
  </conditionalFormatting>
  <conditionalFormatting sqref="E21">
    <cfRule type="cellIs" dxfId="165" priority="165" stopIfTrue="1" operator="equal">
      <formula>"Auswärts"</formula>
    </cfRule>
    <cfRule type="cellIs" dxfId="164" priority="166" stopIfTrue="1" operator="equal">
      <formula>"Heim"</formula>
    </cfRule>
  </conditionalFormatting>
  <conditionalFormatting sqref="E21">
    <cfRule type="cellIs" dxfId="163" priority="163" stopIfTrue="1" operator="equal">
      <formula>"Auswärts"</formula>
    </cfRule>
    <cfRule type="cellIs" dxfId="162" priority="164" stopIfTrue="1" operator="equal">
      <formula>"Heim"</formula>
    </cfRule>
  </conditionalFormatting>
  <conditionalFormatting sqref="E21">
    <cfRule type="cellIs" dxfId="161" priority="161" stopIfTrue="1" operator="equal">
      <formula>"Auswärts"</formula>
    </cfRule>
    <cfRule type="cellIs" dxfId="160" priority="162" stopIfTrue="1" operator="equal">
      <formula>"Heim"</formula>
    </cfRule>
  </conditionalFormatting>
  <conditionalFormatting sqref="E21">
    <cfRule type="cellIs" dxfId="159" priority="159" stopIfTrue="1" operator="equal">
      <formula>"Auswärts"</formula>
    </cfRule>
    <cfRule type="cellIs" dxfId="158" priority="160" stopIfTrue="1" operator="equal">
      <formula>"Heim"</formula>
    </cfRule>
  </conditionalFormatting>
  <conditionalFormatting sqref="E21">
    <cfRule type="cellIs" dxfId="157" priority="157" stopIfTrue="1" operator="equal">
      <formula>"Auswärts"</formula>
    </cfRule>
    <cfRule type="cellIs" dxfId="156" priority="158" stopIfTrue="1" operator="equal">
      <formula>"Heim"</formula>
    </cfRule>
  </conditionalFormatting>
  <conditionalFormatting sqref="E21">
    <cfRule type="cellIs" dxfId="155" priority="155" stopIfTrue="1" operator="equal">
      <formula>"Auswärts"</formula>
    </cfRule>
    <cfRule type="cellIs" dxfId="154" priority="156" stopIfTrue="1" operator="equal">
      <formula>"Heim"</formula>
    </cfRule>
  </conditionalFormatting>
  <conditionalFormatting sqref="E21">
    <cfRule type="cellIs" dxfId="153" priority="153" stopIfTrue="1" operator="equal">
      <formula>"Auswärts"</formula>
    </cfRule>
    <cfRule type="cellIs" dxfId="152" priority="154" stopIfTrue="1" operator="equal">
      <formula>"Heim"</formula>
    </cfRule>
  </conditionalFormatting>
  <conditionalFormatting sqref="E21">
    <cfRule type="cellIs" dxfId="151" priority="151" stopIfTrue="1" operator="equal">
      <formula>"Auswärts"</formula>
    </cfRule>
    <cfRule type="cellIs" dxfId="150" priority="152" stopIfTrue="1" operator="equal">
      <formula>"Heim"</formula>
    </cfRule>
  </conditionalFormatting>
  <conditionalFormatting sqref="E21">
    <cfRule type="cellIs" dxfId="149" priority="149" stopIfTrue="1" operator="equal">
      <formula>"Auswärts"</formula>
    </cfRule>
    <cfRule type="cellIs" dxfId="148" priority="150" stopIfTrue="1" operator="equal">
      <formula>"Heim"</formula>
    </cfRule>
  </conditionalFormatting>
  <conditionalFormatting sqref="E21">
    <cfRule type="cellIs" dxfId="147" priority="147" stopIfTrue="1" operator="equal">
      <formula>"Auswärts"</formula>
    </cfRule>
    <cfRule type="cellIs" dxfId="146" priority="148" stopIfTrue="1" operator="equal">
      <formula>"Heim"</formula>
    </cfRule>
  </conditionalFormatting>
  <conditionalFormatting sqref="E21">
    <cfRule type="cellIs" dxfId="145" priority="145" stopIfTrue="1" operator="equal">
      <formula>"Auswärts"</formula>
    </cfRule>
    <cfRule type="cellIs" dxfId="144" priority="146" stopIfTrue="1" operator="equal">
      <formula>"Heim"</formula>
    </cfRule>
  </conditionalFormatting>
  <conditionalFormatting sqref="E21">
    <cfRule type="cellIs" dxfId="143" priority="143" stopIfTrue="1" operator="equal">
      <formula>"Auswärts"</formula>
    </cfRule>
    <cfRule type="cellIs" dxfId="142" priority="144" stopIfTrue="1" operator="equal">
      <formula>"Heim"</formula>
    </cfRule>
  </conditionalFormatting>
  <conditionalFormatting sqref="E21">
    <cfRule type="cellIs" dxfId="141" priority="141" stopIfTrue="1" operator="equal">
      <formula>"Auswärts"</formula>
    </cfRule>
    <cfRule type="cellIs" dxfId="140" priority="142" stopIfTrue="1" operator="equal">
      <formula>"Heim"</formula>
    </cfRule>
  </conditionalFormatting>
  <conditionalFormatting sqref="E21">
    <cfRule type="cellIs" dxfId="139" priority="139" stopIfTrue="1" operator="equal">
      <formula>"Auswärts"</formula>
    </cfRule>
    <cfRule type="cellIs" dxfId="138" priority="140" stopIfTrue="1" operator="equal">
      <formula>"Heim"</formula>
    </cfRule>
  </conditionalFormatting>
  <conditionalFormatting sqref="E21">
    <cfRule type="cellIs" dxfId="137" priority="137" stopIfTrue="1" operator="equal">
      <formula>"Auswärts"</formula>
    </cfRule>
    <cfRule type="cellIs" dxfId="136" priority="138" stopIfTrue="1" operator="equal">
      <formula>"Heim"</formula>
    </cfRule>
  </conditionalFormatting>
  <conditionalFormatting sqref="E21">
    <cfRule type="cellIs" dxfId="135" priority="135" stopIfTrue="1" operator="equal">
      <formula>"Auswärts"</formula>
    </cfRule>
    <cfRule type="cellIs" dxfId="134" priority="136" stopIfTrue="1" operator="equal">
      <formula>"Heim"</formula>
    </cfRule>
  </conditionalFormatting>
  <conditionalFormatting sqref="E21">
    <cfRule type="cellIs" dxfId="133" priority="133" stopIfTrue="1" operator="equal">
      <formula>"Auswärts"</formula>
    </cfRule>
    <cfRule type="cellIs" dxfId="132" priority="134" stopIfTrue="1" operator="equal">
      <formula>"Heim"</formula>
    </cfRule>
  </conditionalFormatting>
  <conditionalFormatting sqref="E21">
    <cfRule type="cellIs" dxfId="131" priority="131" stopIfTrue="1" operator="equal">
      <formula>"Auswärts"</formula>
    </cfRule>
    <cfRule type="cellIs" dxfId="130" priority="132" stopIfTrue="1" operator="equal">
      <formula>"Heim"</formula>
    </cfRule>
  </conditionalFormatting>
  <conditionalFormatting sqref="E21">
    <cfRule type="cellIs" dxfId="129" priority="129" stopIfTrue="1" operator="equal">
      <formula>"Auswärts"</formula>
    </cfRule>
    <cfRule type="cellIs" dxfId="128" priority="130" stopIfTrue="1" operator="equal">
      <formula>"Heim"</formula>
    </cfRule>
  </conditionalFormatting>
  <conditionalFormatting sqref="E21">
    <cfRule type="cellIs" dxfId="127" priority="127" stopIfTrue="1" operator="equal">
      <formula>"Auswärts"</formula>
    </cfRule>
    <cfRule type="cellIs" dxfId="126" priority="128" stopIfTrue="1" operator="equal">
      <formula>"Heim"</formula>
    </cfRule>
  </conditionalFormatting>
  <conditionalFormatting sqref="E21">
    <cfRule type="cellIs" dxfId="125" priority="125" stopIfTrue="1" operator="equal">
      <formula>"Auswärts"</formula>
    </cfRule>
    <cfRule type="cellIs" dxfId="124" priority="126" stopIfTrue="1" operator="equal">
      <formula>"Heim"</formula>
    </cfRule>
  </conditionalFormatting>
  <conditionalFormatting sqref="E21">
    <cfRule type="cellIs" dxfId="123" priority="123" stopIfTrue="1" operator="equal">
      <formula>"Auswärts"</formula>
    </cfRule>
    <cfRule type="cellIs" dxfId="122" priority="124" stopIfTrue="1" operator="equal">
      <formula>"Heim"</formula>
    </cfRule>
  </conditionalFormatting>
  <conditionalFormatting sqref="E21">
    <cfRule type="cellIs" dxfId="121" priority="121" stopIfTrue="1" operator="equal">
      <formula>"Auswärts"</formula>
    </cfRule>
    <cfRule type="cellIs" dxfId="120" priority="122" stopIfTrue="1" operator="equal">
      <formula>"Heim"</formula>
    </cfRule>
  </conditionalFormatting>
  <conditionalFormatting sqref="C21">
    <cfRule type="cellIs" dxfId="119" priority="119" stopIfTrue="1" operator="equal">
      <formula>"Auswärts"</formula>
    </cfRule>
    <cfRule type="cellIs" dxfId="118" priority="120" stopIfTrue="1" operator="equal">
      <formula>"Heim"</formula>
    </cfRule>
  </conditionalFormatting>
  <conditionalFormatting sqref="C21">
    <cfRule type="cellIs" dxfId="117" priority="117" stopIfTrue="1" operator="equal">
      <formula>"Auswärts"</formula>
    </cfRule>
    <cfRule type="cellIs" dxfId="116" priority="118" stopIfTrue="1" operator="equal">
      <formula>"Heim"</formula>
    </cfRule>
  </conditionalFormatting>
  <conditionalFormatting sqref="C21">
    <cfRule type="cellIs" dxfId="115" priority="115" stopIfTrue="1" operator="equal">
      <formula>"Auswärts"</formula>
    </cfRule>
    <cfRule type="cellIs" dxfId="114" priority="116" stopIfTrue="1" operator="equal">
      <formula>"Heim"</formula>
    </cfRule>
  </conditionalFormatting>
  <conditionalFormatting sqref="C21">
    <cfRule type="cellIs" dxfId="113" priority="113" stopIfTrue="1" operator="equal">
      <formula>"Auswärts"</formula>
    </cfRule>
    <cfRule type="cellIs" dxfId="112" priority="114" stopIfTrue="1" operator="equal">
      <formula>"Heim"</formula>
    </cfRule>
  </conditionalFormatting>
  <conditionalFormatting sqref="C21">
    <cfRule type="cellIs" dxfId="111" priority="111" stopIfTrue="1" operator="equal">
      <formula>"Auswärts"</formula>
    </cfRule>
    <cfRule type="cellIs" dxfId="110" priority="112" stopIfTrue="1" operator="equal">
      <formula>"Heim"</formula>
    </cfRule>
  </conditionalFormatting>
  <conditionalFormatting sqref="C21">
    <cfRule type="cellIs" dxfId="109" priority="109" stopIfTrue="1" operator="equal">
      <formula>"Auswärts"</formula>
    </cfRule>
    <cfRule type="cellIs" dxfId="108" priority="110" stopIfTrue="1" operator="equal">
      <formula>"Heim"</formula>
    </cfRule>
  </conditionalFormatting>
  <conditionalFormatting sqref="C21">
    <cfRule type="cellIs" dxfId="107" priority="107" stopIfTrue="1" operator="equal">
      <formula>"Auswärts"</formula>
    </cfRule>
    <cfRule type="cellIs" dxfId="106" priority="108" stopIfTrue="1" operator="equal">
      <formula>"Heim"</formula>
    </cfRule>
  </conditionalFormatting>
  <conditionalFormatting sqref="C21">
    <cfRule type="cellIs" dxfId="105" priority="105" stopIfTrue="1" operator="equal">
      <formula>"Auswärts"</formula>
    </cfRule>
    <cfRule type="cellIs" dxfId="104" priority="106" stopIfTrue="1" operator="equal">
      <formula>"Heim"</formula>
    </cfRule>
  </conditionalFormatting>
  <conditionalFormatting sqref="C21">
    <cfRule type="cellIs" dxfId="103" priority="103" stopIfTrue="1" operator="equal">
      <formula>"Auswärts"</formula>
    </cfRule>
    <cfRule type="cellIs" dxfId="102" priority="104" stopIfTrue="1" operator="equal">
      <formula>"Heim"</formula>
    </cfRule>
  </conditionalFormatting>
  <conditionalFormatting sqref="C21">
    <cfRule type="cellIs" dxfId="101" priority="101" stopIfTrue="1" operator="equal">
      <formula>"Auswärts"</formula>
    </cfRule>
    <cfRule type="cellIs" dxfId="100" priority="102" stopIfTrue="1" operator="equal">
      <formula>"Heim"</formula>
    </cfRule>
  </conditionalFormatting>
  <conditionalFormatting sqref="C21">
    <cfRule type="cellIs" dxfId="99" priority="99" stopIfTrue="1" operator="equal">
      <formula>"Auswärts"</formula>
    </cfRule>
    <cfRule type="cellIs" dxfId="98" priority="100" stopIfTrue="1" operator="equal">
      <formula>"Heim"</formula>
    </cfRule>
  </conditionalFormatting>
  <conditionalFormatting sqref="C21">
    <cfRule type="cellIs" dxfId="97" priority="97" stopIfTrue="1" operator="equal">
      <formula>"Auswärts"</formula>
    </cfRule>
    <cfRule type="cellIs" dxfId="96" priority="98" stopIfTrue="1" operator="equal">
      <formula>"Heim"</formula>
    </cfRule>
  </conditionalFormatting>
  <conditionalFormatting sqref="C21">
    <cfRule type="cellIs" dxfId="95" priority="95" stopIfTrue="1" operator="equal">
      <formula>"Auswärts"</formula>
    </cfRule>
    <cfRule type="cellIs" dxfId="94" priority="96" stopIfTrue="1" operator="equal">
      <formula>"Heim"</formula>
    </cfRule>
  </conditionalFormatting>
  <conditionalFormatting sqref="C21">
    <cfRule type="cellIs" dxfId="93" priority="93" stopIfTrue="1" operator="equal">
      <formula>"Auswärts"</formula>
    </cfRule>
    <cfRule type="cellIs" dxfId="92" priority="94" stopIfTrue="1" operator="equal">
      <formula>"Heim"</formula>
    </cfRule>
  </conditionalFormatting>
  <conditionalFormatting sqref="C21">
    <cfRule type="cellIs" dxfId="91" priority="91" stopIfTrue="1" operator="equal">
      <formula>"Auswärts"</formula>
    </cfRule>
    <cfRule type="cellIs" dxfId="90" priority="92" stopIfTrue="1" operator="equal">
      <formula>"Heim"</formula>
    </cfRule>
  </conditionalFormatting>
  <conditionalFormatting sqref="C21">
    <cfRule type="cellIs" dxfId="89" priority="89" stopIfTrue="1" operator="equal">
      <formula>"Auswärts"</formula>
    </cfRule>
    <cfRule type="cellIs" dxfId="88" priority="90" stopIfTrue="1" operator="equal">
      <formula>"Heim"</formula>
    </cfRule>
  </conditionalFormatting>
  <conditionalFormatting sqref="C21">
    <cfRule type="cellIs" dxfId="87" priority="87" stopIfTrue="1" operator="equal">
      <formula>"Auswärts"</formula>
    </cfRule>
    <cfRule type="cellIs" dxfId="86" priority="88" stopIfTrue="1" operator="equal">
      <formula>"Heim"</formula>
    </cfRule>
  </conditionalFormatting>
  <conditionalFormatting sqref="C21">
    <cfRule type="cellIs" dxfId="85" priority="85" stopIfTrue="1" operator="equal">
      <formula>"Auswärts"</formula>
    </cfRule>
    <cfRule type="cellIs" dxfId="84" priority="86" stopIfTrue="1" operator="equal">
      <formula>"Heim"</formula>
    </cfRule>
  </conditionalFormatting>
  <conditionalFormatting sqref="C21">
    <cfRule type="cellIs" dxfId="83" priority="83" stopIfTrue="1" operator="equal">
      <formula>"Auswärts"</formula>
    </cfRule>
    <cfRule type="cellIs" dxfId="82" priority="84" stopIfTrue="1" operator="equal">
      <formula>"Heim"</formula>
    </cfRule>
  </conditionalFormatting>
  <conditionalFormatting sqref="C21">
    <cfRule type="cellIs" dxfId="81" priority="81" stopIfTrue="1" operator="equal">
      <formula>"Auswärts"</formula>
    </cfRule>
    <cfRule type="cellIs" dxfId="80" priority="82" stopIfTrue="1" operator="equal">
      <formula>"Heim"</formula>
    </cfRule>
  </conditionalFormatting>
  <conditionalFormatting sqref="C21">
    <cfRule type="cellIs" dxfId="79" priority="79" stopIfTrue="1" operator="equal">
      <formula>"Auswärts"</formula>
    </cfRule>
    <cfRule type="cellIs" dxfId="78" priority="80" stopIfTrue="1" operator="equal">
      <formula>"Heim"</formula>
    </cfRule>
  </conditionalFormatting>
  <conditionalFormatting sqref="C21">
    <cfRule type="cellIs" dxfId="77" priority="77" stopIfTrue="1" operator="equal">
      <formula>"Auswärts"</formula>
    </cfRule>
    <cfRule type="cellIs" dxfId="76" priority="78" stopIfTrue="1" operator="equal">
      <formula>"Heim"</formula>
    </cfRule>
  </conditionalFormatting>
  <conditionalFormatting sqref="C21">
    <cfRule type="cellIs" dxfId="75" priority="75" stopIfTrue="1" operator="equal">
      <formula>"Auswärts"</formula>
    </cfRule>
    <cfRule type="cellIs" dxfId="74" priority="76" stopIfTrue="1" operator="equal">
      <formula>"Heim"</formula>
    </cfRule>
  </conditionalFormatting>
  <conditionalFormatting sqref="C21">
    <cfRule type="cellIs" dxfId="73" priority="73" stopIfTrue="1" operator="equal">
      <formula>"Auswärts"</formula>
    </cfRule>
    <cfRule type="cellIs" dxfId="72" priority="74" stopIfTrue="1" operator="equal">
      <formula>"Heim"</formula>
    </cfRule>
  </conditionalFormatting>
  <conditionalFormatting sqref="C21">
    <cfRule type="cellIs" dxfId="71" priority="71" stopIfTrue="1" operator="equal">
      <formula>"Auswärts"</formula>
    </cfRule>
    <cfRule type="cellIs" dxfId="70" priority="72" stopIfTrue="1" operator="equal">
      <formula>"Heim"</formula>
    </cfRule>
  </conditionalFormatting>
  <conditionalFormatting sqref="C21">
    <cfRule type="cellIs" dxfId="69" priority="69" stopIfTrue="1" operator="equal">
      <formula>"Auswärts"</formula>
    </cfRule>
    <cfRule type="cellIs" dxfId="68" priority="70" stopIfTrue="1" operator="equal">
      <formula>"Heim"</formula>
    </cfRule>
  </conditionalFormatting>
  <conditionalFormatting sqref="C21">
    <cfRule type="cellIs" dxfId="67" priority="67" stopIfTrue="1" operator="equal">
      <formula>"Auswärts"</formula>
    </cfRule>
    <cfRule type="cellIs" dxfId="66" priority="68" stopIfTrue="1" operator="equal">
      <formula>"Heim"</formula>
    </cfRule>
  </conditionalFormatting>
  <conditionalFormatting sqref="C21">
    <cfRule type="cellIs" dxfId="65" priority="65" stopIfTrue="1" operator="equal">
      <formula>"Auswärts"</formula>
    </cfRule>
    <cfRule type="cellIs" dxfId="64" priority="66" stopIfTrue="1" operator="equal">
      <formula>"Heim"</formula>
    </cfRule>
  </conditionalFormatting>
  <conditionalFormatting sqref="C21">
    <cfRule type="cellIs" dxfId="63" priority="63" stopIfTrue="1" operator="equal">
      <formula>"Auswärts"</formula>
    </cfRule>
    <cfRule type="cellIs" dxfId="62" priority="64" stopIfTrue="1" operator="equal">
      <formula>"Heim"</formula>
    </cfRule>
  </conditionalFormatting>
  <conditionalFormatting sqref="C21">
    <cfRule type="cellIs" dxfId="61" priority="61" stopIfTrue="1" operator="equal">
      <formula>"Auswärts"</formula>
    </cfRule>
    <cfRule type="cellIs" dxfId="60" priority="62" stopIfTrue="1" operator="equal">
      <formula>"Heim"</formula>
    </cfRule>
  </conditionalFormatting>
  <conditionalFormatting sqref="C21">
    <cfRule type="cellIs" dxfId="59" priority="59" stopIfTrue="1" operator="equal">
      <formula>"Auswärts"</formula>
    </cfRule>
    <cfRule type="cellIs" dxfId="58" priority="60" stopIfTrue="1" operator="equal">
      <formula>"Heim"</formula>
    </cfRule>
  </conditionalFormatting>
  <conditionalFormatting sqref="C21">
    <cfRule type="cellIs" dxfId="57" priority="57" stopIfTrue="1" operator="equal">
      <formula>"Auswärts"</formula>
    </cfRule>
    <cfRule type="cellIs" dxfId="56" priority="58" stopIfTrue="1" operator="equal">
      <formula>"Heim"</formula>
    </cfRule>
  </conditionalFormatting>
  <conditionalFormatting sqref="C21">
    <cfRule type="cellIs" dxfId="55" priority="55" stopIfTrue="1" operator="equal">
      <formula>"Auswärts"</formula>
    </cfRule>
    <cfRule type="cellIs" dxfId="54" priority="56" stopIfTrue="1" operator="equal">
      <formula>"Heim"</formula>
    </cfRule>
  </conditionalFormatting>
  <conditionalFormatting sqref="C21">
    <cfRule type="cellIs" dxfId="53" priority="53" stopIfTrue="1" operator="equal">
      <formula>"Auswärts"</formula>
    </cfRule>
    <cfRule type="cellIs" dxfId="52" priority="54" stopIfTrue="1" operator="equal">
      <formula>"Heim"</formula>
    </cfRule>
  </conditionalFormatting>
  <conditionalFormatting sqref="C21">
    <cfRule type="cellIs" dxfId="51" priority="51" stopIfTrue="1" operator="equal">
      <formula>"Auswärts"</formula>
    </cfRule>
    <cfRule type="cellIs" dxfId="50" priority="52" stopIfTrue="1" operator="equal">
      <formula>"Heim"</formula>
    </cfRule>
  </conditionalFormatting>
  <conditionalFormatting sqref="C21">
    <cfRule type="cellIs" dxfId="49" priority="49" stopIfTrue="1" operator="equal">
      <formula>"Auswärts"</formula>
    </cfRule>
    <cfRule type="cellIs" dxfId="48" priority="50" stopIfTrue="1" operator="equal">
      <formula>"Heim"</formula>
    </cfRule>
  </conditionalFormatting>
  <conditionalFormatting sqref="C21">
    <cfRule type="cellIs" dxfId="47" priority="47" stopIfTrue="1" operator="equal">
      <formula>"Auswärts"</formula>
    </cfRule>
    <cfRule type="cellIs" dxfId="46" priority="48" stopIfTrue="1" operator="equal">
      <formula>"Heim"</formula>
    </cfRule>
  </conditionalFormatting>
  <conditionalFormatting sqref="C21">
    <cfRule type="cellIs" dxfId="45" priority="45" stopIfTrue="1" operator="equal">
      <formula>"Auswärts"</formula>
    </cfRule>
    <cfRule type="cellIs" dxfId="44" priority="46" stopIfTrue="1" operator="equal">
      <formula>"Heim"</formula>
    </cfRule>
  </conditionalFormatting>
  <conditionalFormatting sqref="C21">
    <cfRule type="cellIs" dxfId="43" priority="43" stopIfTrue="1" operator="equal">
      <formula>"Auswärts"</formula>
    </cfRule>
    <cfRule type="cellIs" dxfId="42" priority="44" stopIfTrue="1" operator="equal">
      <formula>"Heim"</formula>
    </cfRule>
  </conditionalFormatting>
  <conditionalFormatting sqref="C21">
    <cfRule type="cellIs" dxfId="41" priority="41" stopIfTrue="1" operator="equal">
      <formula>"Auswärts"</formula>
    </cfRule>
    <cfRule type="cellIs" dxfId="40" priority="42" stopIfTrue="1" operator="equal">
      <formula>"Heim"</formula>
    </cfRule>
  </conditionalFormatting>
  <conditionalFormatting sqref="C21">
    <cfRule type="cellIs" dxfId="39" priority="39" stopIfTrue="1" operator="equal">
      <formula>"Auswärts"</formula>
    </cfRule>
    <cfRule type="cellIs" dxfId="38" priority="40" stopIfTrue="1" operator="equal">
      <formula>"Heim"</formula>
    </cfRule>
  </conditionalFormatting>
  <conditionalFormatting sqref="C21">
    <cfRule type="cellIs" dxfId="37" priority="37" stopIfTrue="1" operator="equal">
      <formula>"Auswärts"</formula>
    </cfRule>
    <cfRule type="cellIs" dxfId="36" priority="38" stopIfTrue="1" operator="equal">
      <formula>"Heim"</formula>
    </cfRule>
  </conditionalFormatting>
  <conditionalFormatting sqref="C21">
    <cfRule type="cellIs" dxfId="35" priority="35" stopIfTrue="1" operator="equal">
      <formula>"Auswärts"</formula>
    </cfRule>
    <cfRule type="cellIs" dxfId="34" priority="36" stopIfTrue="1" operator="equal">
      <formula>"Heim"</formula>
    </cfRule>
  </conditionalFormatting>
  <conditionalFormatting sqref="C21">
    <cfRule type="cellIs" dxfId="33" priority="33" stopIfTrue="1" operator="equal">
      <formula>"Auswärts"</formula>
    </cfRule>
    <cfRule type="cellIs" dxfId="32" priority="34" stopIfTrue="1" operator="equal">
      <formula>"Heim"</formula>
    </cfRule>
  </conditionalFormatting>
  <conditionalFormatting sqref="C21">
    <cfRule type="cellIs" dxfId="31" priority="31" stopIfTrue="1" operator="equal">
      <formula>"Auswärts"</formula>
    </cfRule>
    <cfRule type="cellIs" dxfId="30" priority="32" stopIfTrue="1" operator="equal">
      <formula>"Heim"</formula>
    </cfRule>
  </conditionalFormatting>
  <conditionalFormatting sqref="C21">
    <cfRule type="cellIs" dxfId="29" priority="29" stopIfTrue="1" operator="equal">
      <formula>"Auswärts"</formula>
    </cfRule>
    <cfRule type="cellIs" dxfId="28" priority="30" stopIfTrue="1" operator="equal">
      <formula>"Heim"</formula>
    </cfRule>
  </conditionalFormatting>
  <conditionalFormatting sqref="C21">
    <cfRule type="cellIs" dxfId="27" priority="27" stopIfTrue="1" operator="equal">
      <formula>"Auswärts"</formula>
    </cfRule>
    <cfRule type="cellIs" dxfId="26" priority="28" stopIfTrue="1" operator="equal">
      <formula>"Heim"</formula>
    </cfRule>
  </conditionalFormatting>
  <conditionalFormatting sqref="C21">
    <cfRule type="cellIs" dxfId="25" priority="25" stopIfTrue="1" operator="equal">
      <formula>"Auswärts"</formula>
    </cfRule>
    <cfRule type="cellIs" dxfId="24" priority="26" stopIfTrue="1" operator="equal">
      <formula>"Heim"</formula>
    </cfRule>
  </conditionalFormatting>
  <conditionalFormatting sqref="C21">
    <cfRule type="cellIs" dxfId="23" priority="23" stopIfTrue="1" operator="equal">
      <formula>"Auswärts"</formula>
    </cfRule>
    <cfRule type="cellIs" dxfId="22" priority="24" stopIfTrue="1" operator="equal">
      <formula>"Heim"</formula>
    </cfRule>
  </conditionalFormatting>
  <conditionalFormatting sqref="C21">
    <cfRule type="cellIs" dxfId="21" priority="21" stopIfTrue="1" operator="equal">
      <formula>"Auswärts"</formula>
    </cfRule>
    <cfRule type="cellIs" dxfId="20" priority="22" stopIfTrue="1" operator="equal">
      <formula>"Heim"</formula>
    </cfRule>
  </conditionalFormatting>
  <conditionalFormatting sqref="C21">
    <cfRule type="cellIs" dxfId="19" priority="19" stopIfTrue="1" operator="equal">
      <formula>"Auswärts"</formula>
    </cfRule>
    <cfRule type="cellIs" dxfId="18" priority="20" stopIfTrue="1" operator="equal">
      <formula>"Heim"</formula>
    </cfRule>
  </conditionalFormatting>
  <conditionalFormatting sqref="C21">
    <cfRule type="cellIs" dxfId="17" priority="17" stopIfTrue="1" operator="equal">
      <formula>"Auswärts"</formula>
    </cfRule>
    <cfRule type="cellIs" dxfId="16" priority="18" stopIfTrue="1" operator="equal">
      <formula>"Heim"</formula>
    </cfRule>
  </conditionalFormatting>
  <conditionalFormatting sqref="C21">
    <cfRule type="cellIs" dxfId="15" priority="15" stopIfTrue="1" operator="equal">
      <formula>"Auswärts"</formula>
    </cfRule>
    <cfRule type="cellIs" dxfId="14" priority="16" stopIfTrue="1" operator="equal">
      <formula>"Heim"</formula>
    </cfRule>
  </conditionalFormatting>
  <conditionalFormatting sqref="C21">
    <cfRule type="cellIs" dxfId="13" priority="13" stopIfTrue="1" operator="equal">
      <formula>"Auswärts"</formula>
    </cfRule>
    <cfRule type="cellIs" dxfId="12" priority="14" stopIfTrue="1" operator="equal">
      <formula>"Heim"</formula>
    </cfRule>
  </conditionalFormatting>
  <conditionalFormatting sqref="C21">
    <cfRule type="cellIs" dxfId="11" priority="11" stopIfTrue="1" operator="equal">
      <formula>"Auswärts"</formula>
    </cfRule>
    <cfRule type="cellIs" dxfId="10" priority="12" stopIfTrue="1" operator="equal">
      <formula>"Heim"</formula>
    </cfRule>
  </conditionalFormatting>
  <conditionalFormatting sqref="C21">
    <cfRule type="cellIs" dxfId="9" priority="9" stopIfTrue="1" operator="equal">
      <formula>"Auswärts"</formula>
    </cfRule>
    <cfRule type="cellIs" dxfId="8" priority="10" stopIfTrue="1" operator="equal">
      <formula>"Heim"</formula>
    </cfRule>
  </conditionalFormatting>
  <conditionalFormatting sqref="C21">
    <cfRule type="cellIs" dxfId="7" priority="7" stopIfTrue="1" operator="equal">
      <formula>"Auswärts"</formula>
    </cfRule>
    <cfRule type="cellIs" dxfId="6" priority="8" stopIfTrue="1" operator="equal">
      <formula>"Heim"</formula>
    </cfRule>
  </conditionalFormatting>
  <conditionalFormatting sqref="C21">
    <cfRule type="cellIs" dxfId="5" priority="5" stopIfTrue="1" operator="equal">
      <formula>"Auswärts"</formula>
    </cfRule>
    <cfRule type="cellIs" dxfId="4" priority="6" stopIfTrue="1" operator="equal">
      <formula>"Heim"</formula>
    </cfRule>
  </conditionalFormatting>
  <conditionalFormatting sqref="F21">
    <cfRule type="cellIs" dxfId="3" priority="3" stopIfTrue="1" operator="equal">
      <formula>"Auswärts"</formula>
    </cfRule>
    <cfRule type="cellIs" dxfId="2" priority="4" stopIfTrue="1" operator="equal">
      <formula>"Heim"</formula>
    </cfRule>
  </conditionalFormatting>
  <conditionalFormatting sqref="F21">
    <cfRule type="cellIs" dxfId="1" priority="1" stopIfTrue="1" operator="equal">
      <formula>"Auswärts"</formula>
    </cfRule>
    <cfRule type="cellIs" dxfId="0" priority="2" stopIfTrue="1" operator="equal">
      <formula>"Heim"</formula>
    </cfRule>
  </conditionalFormatting>
  <dataValidations count="3">
    <dataValidation type="list" allowBlank="1" showErrorMessage="1" sqref="B9:B23" xr:uid="{00000000-0002-0000-0000-000000000000}">
      <formula1>"Heim,Auswärts,Spielfrei"</formula1>
    </dataValidation>
    <dataValidation type="list" allowBlank="1" showInputMessage="1" showErrorMessage="1" sqref="A4:B4" xr:uid="{00000000-0002-0000-0000-000001000000}">
      <formula1>"Frühjahr, Herbst"</formula1>
    </dataValidation>
    <dataValidation type="whole" allowBlank="1" showInputMessage="1" showErrorMessage="1" sqref="A9:A23" xr:uid="{00000000-0002-0000-0000-000002000000}">
      <formula1>1</formula1>
      <formula2>26</formula2>
    </dataValidation>
  </dataValidations>
  <hyperlinks>
    <hyperlink ref="B8:E8" r:id="rId1" display="Tabelle OÖFV" xr:uid="{00000000-0004-0000-0000-000000000000}"/>
    <hyperlink ref="G30" r:id="rId2" xr:uid="{00000000-0004-0000-0000-000001000000}"/>
    <hyperlink ref="C30" r:id="rId3" xr:uid="{00000000-0004-0000-0000-000002000000}"/>
    <hyperlink ref="G3" r:id="rId4" xr:uid="{00000000-0004-0000-0000-000003000000}"/>
    <hyperlink ref="C30:D30" r:id="rId5" display="https://adwin.dynv6.net/" xr:uid="{E7A47006-9CB4-4AE5-A930-1CD8DC142E40}"/>
  </hyperlinks>
  <pageMargins left="0.74803149606299213" right="0.35433070866141736" top="0.78740157480314965" bottom="0.39370078740157483" header="0.31496062992125984" footer="0.31496062992125984"/>
  <pageSetup paperSize="9" scale="83" firstPageNumber="0" orientation="portrait" horizontalDpi="1200" verticalDpi="1200" r:id="rId6"/>
  <headerFooter alignWithMargins="0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63"/>
  <sheetViews>
    <sheetView workbookViewId="0"/>
  </sheetViews>
  <sheetFormatPr baseColWidth="10" defaultRowHeight="12.75" x14ac:dyDescent="0.2"/>
  <cols>
    <col min="1" max="2" width="24.85546875" customWidth="1"/>
    <col min="3" max="3" width="29.140625" customWidth="1"/>
    <col min="4" max="25" width="12" customWidth="1"/>
  </cols>
  <sheetData>
    <row r="1" spans="1:103" ht="15.75" x14ac:dyDescent="0.25">
      <c r="A1" s="101" t="str">
        <f>'Ein Tippschein'!F7</f>
        <v>Herbst 5. Platz</v>
      </c>
      <c r="B1" s="102" t="s">
        <v>2</v>
      </c>
      <c r="C1" s="74" t="s">
        <v>52</v>
      </c>
      <c r="D1" s="75">
        <v>1</v>
      </c>
      <c r="E1" s="76"/>
      <c r="F1" s="75">
        <v>2</v>
      </c>
      <c r="G1" s="76"/>
      <c r="H1" s="75">
        <v>3</v>
      </c>
      <c r="I1" s="76"/>
      <c r="J1" s="75">
        <v>4</v>
      </c>
      <c r="K1" s="76"/>
      <c r="L1" s="75">
        <v>5</v>
      </c>
      <c r="M1" s="76"/>
      <c r="N1" s="75">
        <v>6</v>
      </c>
      <c r="O1" s="76"/>
      <c r="P1" s="75">
        <v>7</v>
      </c>
      <c r="Q1" s="76"/>
      <c r="R1" s="75">
        <v>8</v>
      </c>
      <c r="S1" s="76"/>
      <c r="T1" s="75">
        <v>9</v>
      </c>
      <c r="U1" s="76"/>
      <c r="V1" s="75">
        <v>10</v>
      </c>
      <c r="W1" s="76"/>
      <c r="X1" s="75">
        <f>V1+1</f>
        <v>11</v>
      </c>
      <c r="Y1" s="76"/>
      <c r="Z1" s="75">
        <f>X1+1</f>
        <v>12</v>
      </c>
      <c r="AA1" s="76"/>
      <c r="AB1" s="75">
        <f>Z1+1</f>
        <v>13</v>
      </c>
      <c r="AC1" s="76"/>
      <c r="AD1" s="75">
        <f>AB1+1</f>
        <v>14</v>
      </c>
      <c r="AE1" s="76"/>
      <c r="AF1" s="75">
        <f>AD1+1</f>
        <v>15</v>
      </c>
      <c r="AG1" s="76"/>
      <c r="AH1" s="75">
        <f>AF1+1</f>
        <v>16</v>
      </c>
      <c r="AI1" s="76"/>
      <c r="AJ1" s="75">
        <f>AH1+1</f>
        <v>17</v>
      </c>
      <c r="AK1" s="76"/>
      <c r="AL1" s="75">
        <f>AJ1+1</f>
        <v>18</v>
      </c>
      <c r="AM1" s="76"/>
      <c r="AN1" s="75">
        <f>AL1+1</f>
        <v>19</v>
      </c>
      <c r="AO1" s="76"/>
      <c r="AP1" s="75">
        <f>AN1+1</f>
        <v>20</v>
      </c>
      <c r="AQ1" s="76"/>
      <c r="AR1" s="75">
        <f>AP1+1</f>
        <v>21</v>
      </c>
      <c r="AS1" s="76"/>
      <c r="AT1" s="75">
        <f>AR1+1</f>
        <v>22</v>
      </c>
      <c r="AU1" s="76"/>
      <c r="AV1" s="75">
        <f>AT1+1</f>
        <v>23</v>
      </c>
      <c r="AW1" s="76"/>
      <c r="AX1" s="75">
        <f>AV1+1</f>
        <v>24</v>
      </c>
      <c r="AY1" s="76"/>
      <c r="AZ1" s="75">
        <f>AX1+1</f>
        <v>25</v>
      </c>
      <c r="BA1" s="76"/>
      <c r="BB1" s="75">
        <f>AZ1+1</f>
        <v>26</v>
      </c>
      <c r="BC1" s="76"/>
      <c r="BD1" s="75">
        <f>BB1+1</f>
        <v>27</v>
      </c>
      <c r="BE1" s="76"/>
      <c r="BF1" s="75">
        <f>BD1+1</f>
        <v>28</v>
      </c>
      <c r="BG1" s="76"/>
      <c r="BH1" s="75">
        <f>BF1+1</f>
        <v>29</v>
      </c>
      <c r="BI1" s="76"/>
      <c r="BJ1" s="75">
        <f>BH1+1</f>
        <v>30</v>
      </c>
      <c r="BK1" s="76"/>
      <c r="BL1" s="75">
        <f>BJ1+1</f>
        <v>31</v>
      </c>
      <c r="BM1" s="76"/>
      <c r="BN1" s="75">
        <f>BL1+1</f>
        <v>32</v>
      </c>
      <c r="BO1" s="76"/>
      <c r="BP1" s="75">
        <f>BN1+1</f>
        <v>33</v>
      </c>
      <c r="BQ1" s="76"/>
      <c r="BR1" s="75">
        <f>BP1+1</f>
        <v>34</v>
      </c>
      <c r="BS1" s="76"/>
      <c r="BT1" s="75">
        <f>BR1+1</f>
        <v>35</v>
      </c>
      <c r="BU1" s="76"/>
      <c r="BV1" s="75">
        <f>BT1+1</f>
        <v>36</v>
      </c>
      <c r="BW1" s="76"/>
      <c r="BX1" s="75">
        <f>BV1+1</f>
        <v>37</v>
      </c>
      <c r="BY1" s="76"/>
      <c r="BZ1" s="75">
        <f>BX1+1</f>
        <v>38</v>
      </c>
      <c r="CA1" s="76"/>
      <c r="CB1" s="75">
        <f>BZ1+1</f>
        <v>39</v>
      </c>
      <c r="CC1" s="76"/>
      <c r="CD1" s="75">
        <f>CB1+1</f>
        <v>40</v>
      </c>
      <c r="CE1" s="76"/>
      <c r="CF1" s="75">
        <f>CD1+1</f>
        <v>41</v>
      </c>
      <c r="CG1" s="76"/>
      <c r="CH1" s="75">
        <f>CF1+1</f>
        <v>42</v>
      </c>
      <c r="CI1" s="76"/>
      <c r="CJ1" s="75">
        <f>CH1+1</f>
        <v>43</v>
      </c>
      <c r="CK1" s="76"/>
      <c r="CL1" s="75">
        <f>CJ1+1</f>
        <v>44</v>
      </c>
      <c r="CM1" s="76"/>
      <c r="CN1" s="75">
        <f>CL1+1</f>
        <v>45</v>
      </c>
      <c r="CO1" s="76"/>
      <c r="CP1" s="75">
        <f>CN1+1</f>
        <v>46</v>
      </c>
      <c r="CQ1" s="76"/>
      <c r="CR1" s="75">
        <f>CP1+1</f>
        <v>47</v>
      </c>
      <c r="CS1" s="76"/>
      <c r="CT1" s="75">
        <f>CR1+1</f>
        <v>48</v>
      </c>
      <c r="CU1" s="76"/>
      <c r="CV1" s="75">
        <f>CT1+1</f>
        <v>49</v>
      </c>
      <c r="CW1" s="76"/>
      <c r="CX1" s="75">
        <f>CV1+1</f>
        <v>50</v>
      </c>
      <c r="CY1" s="76"/>
    </row>
    <row r="2" spans="1:103" ht="15.75" x14ac:dyDescent="0.25">
      <c r="A2" s="103">
        <f>'Ein Tippschein'!G7</f>
        <v>19</v>
      </c>
      <c r="B2" s="104">
        <f>'Ein Tippschein'!H7</f>
        <v>17</v>
      </c>
      <c r="C2" s="77" t="s">
        <v>49</v>
      </c>
      <c r="D2" s="172">
        <f>'Ein Tippschein'!F1</f>
        <v>0</v>
      </c>
      <c r="E2" s="173"/>
      <c r="F2" s="172"/>
      <c r="G2" s="173"/>
      <c r="H2" s="172"/>
      <c r="I2" s="173"/>
      <c r="J2" s="172"/>
      <c r="K2" s="173"/>
      <c r="L2" s="172"/>
      <c r="M2" s="173"/>
      <c r="N2" s="172"/>
      <c r="O2" s="173"/>
      <c r="P2" s="172"/>
      <c r="Q2" s="173"/>
      <c r="R2" s="172"/>
      <c r="S2" s="173"/>
      <c r="T2" s="172"/>
      <c r="U2" s="173"/>
      <c r="V2" s="172"/>
      <c r="W2" s="173"/>
      <c r="X2" s="172"/>
      <c r="Y2" s="173"/>
      <c r="Z2" s="172"/>
      <c r="AA2" s="173"/>
      <c r="AB2" s="172"/>
      <c r="AC2" s="173"/>
      <c r="AD2" s="172"/>
      <c r="AE2" s="173"/>
      <c r="AF2" s="172"/>
      <c r="AG2" s="173"/>
      <c r="AH2" s="172"/>
      <c r="AI2" s="173"/>
      <c r="AJ2" s="172"/>
      <c r="AK2" s="173"/>
      <c r="AL2" s="172"/>
      <c r="AM2" s="173"/>
      <c r="AN2" s="172"/>
      <c r="AO2" s="173"/>
      <c r="AP2" s="172"/>
      <c r="AQ2" s="173"/>
      <c r="AR2" s="172"/>
      <c r="AS2" s="173"/>
      <c r="AT2" s="172"/>
      <c r="AU2" s="173"/>
      <c r="AV2" s="172"/>
      <c r="AW2" s="173"/>
      <c r="AX2" s="172"/>
      <c r="AY2" s="173"/>
      <c r="AZ2" s="172"/>
      <c r="BA2" s="173"/>
      <c r="BB2" s="172"/>
      <c r="BC2" s="173"/>
      <c r="BD2" s="172"/>
      <c r="BE2" s="173"/>
      <c r="BF2" s="172"/>
      <c r="BG2" s="173"/>
      <c r="BH2" s="172"/>
      <c r="BI2" s="173"/>
      <c r="BJ2" s="172"/>
      <c r="BK2" s="173"/>
      <c r="BL2" s="172"/>
      <c r="BM2" s="173"/>
      <c r="BN2" s="172"/>
      <c r="BO2" s="173"/>
      <c r="BP2" s="172"/>
      <c r="BQ2" s="173"/>
      <c r="BR2" s="172"/>
      <c r="BS2" s="173"/>
      <c r="BT2" s="172"/>
      <c r="BU2" s="173"/>
      <c r="BV2" s="172"/>
      <c r="BW2" s="173"/>
      <c r="BX2" s="172"/>
      <c r="BY2" s="173"/>
      <c r="BZ2" s="172"/>
      <c r="CA2" s="173"/>
      <c r="CB2" s="172"/>
      <c r="CC2" s="173"/>
      <c r="CD2" s="172"/>
      <c r="CE2" s="173"/>
      <c r="CF2" s="172"/>
      <c r="CG2" s="173"/>
      <c r="CH2" s="172"/>
      <c r="CI2" s="173"/>
      <c r="CJ2" s="172"/>
      <c r="CK2" s="173"/>
      <c r="CL2" s="172"/>
      <c r="CM2" s="173"/>
      <c r="CN2" s="172"/>
      <c r="CO2" s="173"/>
      <c r="CP2" s="172"/>
      <c r="CQ2" s="173"/>
      <c r="CR2" s="172"/>
      <c r="CS2" s="173"/>
      <c r="CT2" s="172"/>
      <c r="CU2" s="173"/>
      <c r="CV2" s="172"/>
      <c r="CW2" s="173"/>
      <c r="CX2" s="172"/>
      <c r="CY2" s="173"/>
    </row>
    <row r="3" spans="1:103" s="79" customFormat="1" ht="15.75" x14ac:dyDescent="0.25">
      <c r="A3" s="105" t="str">
        <f>IF('Ein Tippschein'!A4="Herbst","","Punkte Herbst")</f>
        <v>Punkte Herbst</v>
      </c>
      <c r="B3" s="104">
        <f>'Ein Tippschein'!J7</f>
        <v>20</v>
      </c>
      <c r="C3" s="78" t="s">
        <v>53</v>
      </c>
      <c r="D3" s="170">
        <f>'Ein Tippschein'!F2</f>
        <v>0</v>
      </c>
      <c r="E3" s="171"/>
      <c r="F3" s="170"/>
      <c r="G3" s="171"/>
      <c r="H3" s="170"/>
      <c r="I3" s="171"/>
      <c r="J3" s="170"/>
      <c r="K3" s="171"/>
      <c r="L3" s="170"/>
      <c r="M3" s="171"/>
      <c r="N3" s="170"/>
      <c r="O3" s="171"/>
      <c r="P3" s="170"/>
      <c r="Q3" s="171"/>
      <c r="R3" s="170"/>
      <c r="S3" s="171"/>
      <c r="T3" s="170"/>
      <c r="U3" s="171"/>
      <c r="V3" s="170"/>
      <c r="W3" s="171"/>
      <c r="X3" s="170"/>
      <c r="Y3" s="171"/>
      <c r="Z3" s="170"/>
      <c r="AA3" s="171"/>
      <c r="AB3" s="170"/>
      <c r="AC3" s="171"/>
      <c r="AD3" s="170"/>
      <c r="AE3" s="171"/>
      <c r="AF3" s="170"/>
      <c r="AG3" s="171"/>
      <c r="AH3" s="170"/>
      <c r="AI3" s="171"/>
      <c r="AJ3" s="170"/>
      <c r="AK3" s="171"/>
      <c r="AL3" s="170"/>
      <c r="AM3" s="171"/>
      <c r="AN3" s="170"/>
      <c r="AO3" s="171"/>
      <c r="AP3" s="170"/>
      <c r="AQ3" s="171"/>
      <c r="AR3" s="170"/>
      <c r="AS3" s="171"/>
      <c r="AT3" s="170"/>
      <c r="AU3" s="171"/>
      <c r="AV3" s="170"/>
      <c r="AW3" s="171"/>
      <c r="AX3" s="170"/>
      <c r="AY3" s="171"/>
      <c r="AZ3" s="170"/>
      <c r="BA3" s="171"/>
      <c r="BB3" s="170"/>
      <c r="BC3" s="171"/>
      <c r="BD3" s="170"/>
      <c r="BE3" s="171"/>
      <c r="BF3" s="170"/>
      <c r="BG3" s="171"/>
      <c r="BH3" s="170"/>
      <c r="BI3" s="171"/>
      <c r="BJ3" s="170"/>
      <c r="BK3" s="171"/>
      <c r="BL3" s="170"/>
      <c r="BM3" s="171"/>
      <c r="BN3" s="170"/>
      <c r="BO3" s="171"/>
      <c r="BP3" s="170"/>
      <c r="BQ3" s="171"/>
      <c r="BR3" s="170"/>
      <c r="BS3" s="171"/>
      <c r="BT3" s="170"/>
      <c r="BU3" s="171"/>
      <c r="BV3" s="170"/>
      <c r="BW3" s="171"/>
      <c r="BX3" s="170"/>
      <c r="BY3" s="171"/>
      <c r="BZ3" s="170"/>
      <c r="CA3" s="171"/>
      <c r="CB3" s="170"/>
      <c r="CC3" s="171"/>
      <c r="CD3" s="170"/>
      <c r="CE3" s="171"/>
      <c r="CF3" s="170"/>
      <c r="CG3" s="171"/>
      <c r="CH3" s="170"/>
      <c r="CI3" s="171"/>
      <c r="CJ3" s="170"/>
      <c r="CK3" s="171"/>
      <c r="CL3" s="170"/>
      <c r="CM3" s="171"/>
      <c r="CN3" s="170"/>
      <c r="CO3" s="171"/>
      <c r="CP3" s="170"/>
      <c r="CQ3" s="171"/>
      <c r="CR3" s="170"/>
      <c r="CS3" s="171"/>
      <c r="CT3" s="170"/>
      <c r="CU3" s="171"/>
      <c r="CV3" s="170"/>
      <c r="CW3" s="171"/>
      <c r="CX3" s="170"/>
      <c r="CY3" s="171"/>
    </row>
    <row r="4" spans="1:103" s="79" customFormat="1" ht="15.75" x14ac:dyDescent="0.25">
      <c r="A4" s="105" t="s">
        <v>80</v>
      </c>
      <c r="B4" s="113">
        <v>10</v>
      </c>
      <c r="C4" s="78" t="s">
        <v>79</v>
      </c>
      <c r="D4" s="170">
        <f>'Ein Tippschein'!D6</f>
        <v>0</v>
      </c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70"/>
      <c r="W4" s="171"/>
      <c r="X4" s="170"/>
      <c r="Y4" s="171"/>
      <c r="Z4" s="170"/>
      <c r="AA4" s="171"/>
      <c r="AB4" s="170"/>
      <c r="AC4" s="171"/>
      <c r="AD4" s="170"/>
      <c r="AE4" s="171"/>
      <c r="AF4" s="170"/>
      <c r="AG4" s="171"/>
      <c r="AH4" s="170"/>
      <c r="AI4" s="171"/>
      <c r="AJ4" s="170"/>
      <c r="AK4" s="171"/>
      <c r="AL4" s="170"/>
      <c r="AM4" s="171"/>
      <c r="AN4" s="170"/>
      <c r="AO4" s="171"/>
      <c r="AP4" s="170"/>
      <c r="AQ4" s="171"/>
      <c r="AR4" s="170"/>
      <c r="AS4" s="171"/>
      <c r="AT4" s="170"/>
      <c r="AU4" s="171"/>
      <c r="AV4" s="170"/>
      <c r="AW4" s="171"/>
      <c r="AX4" s="170"/>
      <c r="AY4" s="171"/>
      <c r="AZ4" s="170"/>
      <c r="BA4" s="171"/>
      <c r="BB4" s="170"/>
      <c r="BC4" s="171"/>
      <c r="BD4" s="170"/>
      <c r="BE4" s="171"/>
      <c r="BF4" s="170"/>
      <c r="BG4" s="171"/>
      <c r="BH4" s="170"/>
      <c r="BI4" s="171"/>
      <c r="BJ4" s="170"/>
      <c r="BK4" s="171"/>
      <c r="BL4" s="170"/>
      <c r="BM4" s="171"/>
      <c r="BN4" s="170"/>
      <c r="BO4" s="171"/>
      <c r="BP4" s="170"/>
      <c r="BQ4" s="171"/>
      <c r="BR4" s="170"/>
      <c r="BS4" s="171"/>
      <c r="BT4" s="170"/>
      <c r="BU4" s="171"/>
      <c r="BV4" s="170"/>
      <c r="BW4" s="171"/>
      <c r="BX4" s="170"/>
      <c r="BY4" s="171"/>
      <c r="BZ4" s="170"/>
      <c r="CA4" s="171"/>
      <c r="CB4" s="170"/>
      <c r="CC4" s="171"/>
      <c r="CD4" s="170"/>
      <c r="CE4" s="171"/>
      <c r="CF4" s="170"/>
      <c r="CG4" s="171"/>
      <c r="CH4" s="170"/>
      <c r="CI4" s="171"/>
      <c r="CJ4" s="170"/>
      <c r="CK4" s="171"/>
      <c r="CL4" s="170"/>
      <c r="CM4" s="171"/>
      <c r="CN4" s="170"/>
      <c r="CO4" s="171"/>
      <c r="CP4" s="170"/>
      <c r="CQ4" s="171"/>
      <c r="CR4" s="170"/>
      <c r="CS4" s="171"/>
      <c r="CT4" s="170"/>
      <c r="CU4" s="171"/>
      <c r="CV4" s="170"/>
      <c r="CW4" s="171"/>
      <c r="CX4" s="170"/>
      <c r="CY4" s="171"/>
    </row>
    <row r="5" spans="1:103" ht="13.5" thickBot="1" x14ac:dyDescent="0.25">
      <c r="A5" s="97"/>
      <c r="B5" s="98"/>
      <c r="C5" s="80"/>
      <c r="D5" s="81" t="s">
        <v>54</v>
      </c>
      <c r="E5" s="82" t="s">
        <v>6</v>
      </c>
      <c r="F5" s="81" t="s">
        <v>54</v>
      </c>
      <c r="G5" s="82" t="s">
        <v>6</v>
      </c>
      <c r="H5" s="81" t="s">
        <v>54</v>
      </c>
      <c r="I5" s="82" t="s">
        <v>6</v>
      </c>
      <c r="J5" s="81" t="s">
        <v>54</v>
      </c>
      <c r="K5" s="82" t="s">
        <v>6</v>
      </c>
      <c r="L5" s="81" t="s">
        <v>54</v>
      </c>
      <c r="M5" s="82" t="s">
        <v>6</v>
      </c>
      <c r="N5" s="81" t="s">
        <v>54</v>
      </c>
      <c r="O5" s="82" t="s">
        <v>6</v>
      </c>
      <c r="P5" s="81" t="s">
        <v>54</v>
      </c>
      <c r="Q5" s="82" t="s">
        <v>6</v>
      </c>
      <c r="R5" s="81" t="s">
        <v>54</v>
      </c>
      <c r="S5" s="82" t="s">
        <v>6</v>
      </c>
      <c r="T5" s="81" t="s">
        <v>54</v>
      </c>
      <c r="U5" s="82" t="s">
        <v>6</v>
      </c>
      <c r="V5" s="81" t="s">
        <v>54</v>
      </c>
      <c r="W5" s="82" t="s">
        <v>6</v>
      </c>
      <c r="X5" s="81" t="s">
        <v>54</v>
      </c>
      <c r="Y5" s="82" t="s">
        <v>6</v>
      </c>
      <c r="Z5" s="81" t="s">
        <v>54</v>
      </c>
      <c r="AA5" s="82" t="s">
        <v>6</v>
      </c>
      <c r="AB5" s="81" t="s">
        <v>54</v>
      </c>
      <c r="AC5" s="82" t="s">
        <v>6</v>
      </c>
      <c r="AD5" s="81" t="s">
        <v>54</v>
      </c>
      <c r="AE5" s="82" t="s">
        <v>6</v>
      </c>
      <c r="AF5" s="81" t="s">
        <v>54</v>
      </c>
      <c r="AG5" s="82" t="s">
        <v>6</v>
      </c>
      <c r="AH5" s="81" t="s">
        <v>54</v>
      </c>
      <c r="AI5" s="82" t="s">
        <v>6</v>
      </c>
      <c r="AJ5" s="81" t="s">
        <v>54</v>
      </c>
      <c r="AK5" s="82" t="s">
        <v>6</v>
      </c>
      <c r="AL5" s="81" t="s">
        <v>54</v>
      </c>
      <c r="AM5" s="82" t="s">
        <v>6</v>
      </c>
      <c r="AN5" s="81" t="s">
        <v>54</v>
      </c>
      <c r="AO5" s="82" t="s">
        <v>6</v>
      </c>
      <c r="AP5" s="81" t="s">
        <v>54</v>
      </c>
      <c r="AQ5" s="82" t="s">
        <v>6</v>
      </c>
      <c r="AR5" s="81" t="s">
        <v>54</v>
      </c>
      <c r="AS5" s="82" t="s">
        <v>6</v>
      </c>
      <c r="AT5" s="81" t="s">
        <v>54</v>
      </c>
      <c r="AU5" s="82" t="s">
        <v>6</v>
      </c>
      <c r="AV5" s="81" t="s">
        <v>54</v>
      </c>
      <c r="AW5" s="82" t="s">
        <v>6</v>
      </c>
      <c r="AX5" s="81" t="s">
        <v>54</v>
      </c>
      <c r="AY5" s="82" t="s">
        <v>6</v>
      </c>
      <c r="AZ5" s="81" t="s">
        <v>54</v>
      </c>
      <c r="BA5" s="82" t="s">
        <v>6</v>
      </c>
      <c r="BB5" s="81" t="s">
        <v>54</v>
      </c>
      <c r="BC5" s="82" t="s">
        <v>6</v>
      </c>
      <c r="BD5" s="81" t="s">
        <v>54</v>
      </c>
      <c r="BE5" s="82" t="s">
        <v>6</v>
      </c>
      <c r="BF5" s="81" t="s">
        <v>54</v>
      </c>
      <c r="BG5" s="82" t="s">
        <v>6</v>
      </c>
      <c r="BH5" s="81" t="s">
        <v>54</v>
      </c>
      <c r="BI5" s="82" t="s">
        <v>6</v>
      </c>
      <c r="BJ5" s="81" t="s">
        <v>54</v>
      </c>
      <c r="BK5" s="82" t="s">
        <v>6</v>
      </c>
      <c r="BL5" s="81" t="s">
        <v>54</v>
      </c>
      <c r="BM5" s="82" t="s">
        <v>6</v>
      </c>
      <c r="BN5" s="81" t="s">
        <v>54</v>
      </c>
      <c r="BO5" s="82" t="s">
        <v>6</v>
      </c>
      <c r="BP5" s="81" t="s">
        <v>54</v>
      </c>
      <c r="BQ5" s="82" t="s">
        <v>6</v>
      </c>
      <c r="BR5" s="81" t="s">
        <v>54</v>
      </c>
      <c r="BS5" s="82" t="s">
        <v>6</v>
      </c>
      <c r="BT5" s="81" t="s">
        <v>54</v>
      </c>
      <c r="BU5" s="82" t="s">
        <v>6</v>
      </c>
      <c r="BV5" s="81" t="s">
        <v>54</v>
      </c>
      <c r="BW5" s="82" t="s">
        <v>6</v>
      </c>
      <c r="BX5" s="81" t="s">
        <v>54</v>
      </c>
      <c r="BY5" s="82" t="s">
        <v>6</v>
      </c>
      <c r="BZ5" s="81" t="s">
        <v>54</v>
      </c>
      <c r="CA5" s="82" t="s">
        <v>6</v>
      </c>
      <c r="CB5" s="81" t="s">
        <v>54</v>
      </c>
      <c r="CC5" s="82" t="s">
        <v>6</v>
      </c>
      <c r="CD5" s="81" t="s">
        <v>54</v>
      </c>
      <c r="CE5" s="82" t="s">
        <v>6</v>
      </c>
      <c r="CF5" s="81" t="s">
        <v>54</v>
      </c>
      <c r="CG5" s="82" t="s">
        <v>6</v>
      </c>
      <c r="CH5" s="81" t="s">
        <v>54</v>
      </c>
      <c r="CI5" s="82" t="s">
        <v>6</v>
      </c>
      <c r="CJ5" s="81" t="s">
        <v>54</v>
      </c>
      <c r="CK5" s="82" t="s">
        <v>6</v>
      </c>
      <c r="CL5" s="81" t="s">
        <v>54</v>
      </c>
      <c r="CM5" s="82" t="s">
        <v>6</v>
      </c>
      <c r="CN5" s="81" t="s">
        <v>54</v>
      </c>
      <c r="CO5" s="82" t="s">
        <v>6</v>
      </c>
      <c r="CP5" s="81" t="s">
        <v>54</v>
      </c>
      <c r="CQ5" s="82" t="s">
        <v>6</v>
      </c>
      <c r="CR5" s="81" t="s">
        <v>54</v>
      </c>
      <c r="CS5" s="82" t="s">
        <v>6</v>
      </c>
      <c r="CT5" s="81" t="s">
        <v>54</v>
      </c>
      <c r="CU5" s="82" t="s">
        <v>6</v>
      </c>
      <c r="CV5" s="81" t="s">
        <v>54</v>
      </c>
      <c r="CW5" s="82" t="s">
        <v>6</v>
      </c>
      <c r="CX5" s="81" t="s">
        <v>54</v>
      </c>
      <c r="CY5" s="82" t="s">
        <v>6</v>
      </c>
    </row>
    <row r="6" spans="1:103" ht="15.75" x14ac:dyDescent="0.25">
      <c r="A6" s="83">
        <f>'Ein Tippschein'!A9</f>
        <v>14</v>
      </c>
      <c r="B6" s="100" t="str">
        <f>'Ein Tippschein'!B9</f>
        <v>Heim</v>
      </c>
      <c r="C6" s="84" t="str">
        <f>'Ein Tippschein'!F9</f>
        <v>Lembach</v>
      </c>
      <c r="D6" s="83">
        <f>_asp1</f>
        <v>0</v>
      </c>
      <c r="E6" s="85">
        <f>_gsp1</f>
        <v>0</v>
      </c>
      <c r="F6" s="83"/>
      <c r="G6" s="85"/>
      <c r="H6" s="83"/>
      <c r="I6" s="85"/>
      <c r="J6" s="83"/>
      <c r="K6" s="85"/>
      <c r="L6" s="83"/>
      <c r="M6" s="85"/>
      <c r="N6" s="83"/>
      <c r="O6" s="85"/>
      <c r="P6" s="83"/>
      <c r="Q6" s="85"/>
      <c r="R6" s="83"/>
      <c r="S6" s="85"/>
      <c r="T6" s="83"/>
      <c r="U6" s="85"/>
      <c r="V6" s="83"/>
      <c r="W6" s="85"/>
      <c r="X6" s="83"/>
      <c r="Y6" s="85"/>
      <c r="Z6" s="83"/>
      <c r="AA6" s="85"/>
      <c r="AB6" s="83"/>
      <c r="AC6" s="85"/>
      <c r="AD6" s="83"/>
      <c r="AE6" s="85"/>
      <c r="AF6" s="83"/>
      <c r="AG6" s="85"/>
      <c r="AH6" s="83"/>
      <c r="AI6" s="85"/>
      <c r="AJ6" s="83"/>
      <c r="AK6" s="85"/>
      <c r="AL6" s="83"/>
      <c r="AM6" s="85"/>
      <c r="AN6" s="83"/>
      <c r="AO6" s="85"/>
      <c r="AP6" s="83"/>
      <c r="AQ6" s="85"/>
      <c r="AR6" s="83"/>
      <c r="AS6" s="85"/>
      <c r="AT6" s="83"/>
      <c r="AU6" s="85"/>
      <c r="AV6" s="83"/>
      <c r="AW6" s="85"/>
      <c r="AX6" s="83"/>
      <c r="AY6" s="85"/>
      <c r="AZ6" s="83"/>
      <c r="BA6" s="85"/>
      <c r="BB6" s="83"/>
      <c r="BC6" s="85"/>
      <c r="BD6" s="83"/>
      <c r="BE6" s="85"/>
      <c r="BF6" s="83"/>
      <c r="BG6" s="85"/>
      <c r="BH6" s="83"/>
      <c r="BI6" s="85"/>
      <c r="BJ6" s="83"/>
      <c r="BK6" s="85"/>
      <c r="BL6" s="83"/>
      <c r="BM6" s="85"/>
      <c r="BN6" s="83"/>
      <c r="BO6" s="85"/>
      <c r="BP6" s="83"/>
      <c r="BQ6" s="85"/>
      <c r="BR6" s="83"/>
      <c r="BS6" s="85"/>
      <c r="BT6" s="83"/>
      <c r="BU6" s="85"/>
      <c r="BV6" s="83"/>
      <c r="BW6" s="85"/>
      <c r="BX6" s="83"/>
      <c r="BY6" s="85"/>
      <c r="BZ6" s="83"/>
      <c r="CA6" s="85"/>
      <c r="CB6" s="83"/>
      <c r="CC6" s="85"/>
      <c r="CD6" s="83"/>
      <c r="CE6" s="85"/>
      <c r="CF6" s="83"/>
      <c r="CG6" s="85"/>
      <c r="CH6" s="83"/>
      <c r="CI6" s="85"/>
      <c r="CJ6" s="83"/>
      <c r="CK6" s="85"/>
      <c r="CL6" s="83"/>
      <c r="CM6" s="85"/>
      <c r="CN6" s="83"/>
      <c r="CO6" s="85"/>
      <c r="CP6" s="83"/>
      <c r="CQ6" s="85"/>
      <c r="CR6" s="83"/>
      <c r="CS6" s="85"/>
      <c r="CT6" s="83"/>
      <c r="CU6" s="85"/>
      <c r="CV6" s="83"/>
      <c r="CW6" s="85"/>
      <c r="CX6" s="83"/>
      <c r="CY6" s="85"/>
    </row>
    <row r="7" spans="1:103" ht="15.75" x14ac:dyDescent="0.25">
      <c r="A7" s="83">
        <f>'Ein Tippschein'!A10</f>
        <v>15</v>
      </c>
      <c r="B7" s="100" t="str">
        <f>'Ein Tippschein'!B10</f>
        <v>Auswärts</v>
      </c>
      <c r="C7" s="84" t="str">
        <f>'Ein Tippschein'!F10</f>
        <v>SPG Katsdorf</v>
      </c>
      <c r="D7" s="83">
        <f>_asp2</f>
        <v>0</v>
      </c>
      <c r="E7" s="85">
        <f>_gsp2</f>
        <v>0</v>
      </c>
      <c r="F7" s="83"/>
      <c r="G7" s="85"/>
      <c r="H7" s="83"/>
      <c r="I7" s="85"/>
      <c r="J7" s="83"/>
      <c r="K7" s="85"/>
      <c r="L7" s="83"/>
      <c r="M7" s="85"/>
      <c r="N7" s="83"/>
      <c r="O7" s="85"/>
      <c r="P7" s="83"/>
      <c r="Q7" s="85"/>
      <c r="R7" s="83"/>
      <c r="S7" s="85"/>
      <c r="T7" s="83"/>
      <c r="U7" s="85"/>
      <c r="V7" s="83"/>
      <c r="W7" s="85"/>
      <c r="X7" s="83"/>
      <c r="Y7" s="85"/>
      <c r="Z7" s="83"/>
      <c r="AA7" s="85"/>
      <c r="AB7" s="83"/>
      <c r="AC7" s="85"/>
      <c r="AD7" s="83"/>
      <c r="AE7" s="85"/>
      <c r="AF7" s="83"/>
      <c r="AG7" s="85"/>
      <c r="AH7" s="83"/>
      <c r="AI7" s="85"/>
      <c r="AJ7" s="83"/>
      <c r="AK7" s="85"/>
      <c r="AL7" s="83"/>
      <c r="AM7" s="85"/>
      <c r="AN7" s="83"/>
      <c r="AO7" s="85"/>
      <c r="AP7" s="83"/>
      <c r="AQ7" s="85"/>
      <c r="AR7" s="83"/>
      <c r="AS7" s="85"/>
      <c r="AT7" s="83"/>
      <c r="AU7" s="85"/>
      <c r="AV7" s="83"/>
      <c r="AW7" s="85"/>
      <c r="AX7" s="83"/>
      <c r="AY7" s="85"/>
      <c r="AZ7" s="83"/>
      <c r="BA7" s="85"/>
      <c r="BB7" s="83"/>
      <c r="BC7" s="85"/>
      <c r="BD7" s="83"/>
      <c r="BE7" s="85"/>
      <c r="BF7" s="83"/>
      <c r="BG7" s="85"/>
      <c r="BH7" s="83"/>
      <c r="BI7" s="85"/>
      <c r="BJ7" s="83"/>
      <c r="BK7" s="85"/>
      <c r="BL7" s="83"/>
      <c r="BM7" s="85"/>
      <c r="BN7" s="83"/>
      <c r="BO7" s="85"/>
      <c r="BP7" s="83"/>
      <c r="BQ7" s="85"/>
      <c r="BR7" s="83"/>
      <c r="BS7" s="85"/>
      <c r="BT7" s="83"/>
      <c r="BU7" s="85"/>
      <c r="BV7" s="83"/>
      <c r="BW7" s="85"/>
      <c r="BX7" s="83"/>
      <c r="BY7" s="85"/>
      <c r="BZ7" s="83"/>
      <c r="CA7" s="85"/>
      <c r="CB7" s="83"/>
      <c r="CC7" s="85"/>
      <c r="CD7" s="83"/>
      <c r="CE7" s="85"/>
      <c r="CF7" s="83"/>
      <c r="CG7" s="85"/>
      <c r="CH7" s="83"/>
      <c r="CI7" s="85"/>
      <c r="CJ7" s="83"/>
      <c r="CK7" s="85"/>
      <c r="CL7" s="83"/>
      <c r="CM7" s="85"/>
      <c r="CN7" s="83"/>
      <c r="CO7" s="85"/>
      <c r="CP7" s="83"/>
      <c r="CQ7" s="85"/>
      <c r="CR7" s="83"/>
      <c r="CS7" s="85"/>
      <c r="CT7" s="83"/>
      <c r="CU7" s="85"/>
      <c r="CV7" s="83"/>
      <c r="CW7" s="85"/>
      <c r="CX7" s="83"/>
      <c r="CY7" s="85"/>
    </row>
    <row r="8" spans="1:103" ht="15.75" x14ac:dyDescent="0.25">
      <c r="A8" s="83">
        <f>'Ein Tippschein'!A11</f>
        <v>16</v>
      </c>
      <c r="B8" s="100" t="str">
        <f>'Ein Tippschein'!B11</f>
        <v>Heim</v>
      </c>
      <c r="C8" s="84" t="str">
        <f>'Ein Tippschein'!F11</f>
        <v>Altenberg</v>
      </c>
      <c r="D8" s="83">
        <f>_asp3</f>
        <v>0</v>
      </c>
      <c r="E8" s="85">
        <f>_gsp3</f>
        <v>0</v>
      </c>
      <c r="F8" s="83"/>
      <c r="G8" s="85"/>
      <c r="H8" s="83"/>
      <c r="I8" s="85"/>
      <c r="J8" s="83"/>
      <c r="K8" s="85"/>
      <c r="L8" s="83"/>
      <c r="M8" s="85"/>
      <c r="N8" s="83"/>
      <c r="O8" s="85"/>
      <c r="P8" s="83"/>
      <c r="Q8" s="85"/>
      <c r="R8" s="83"/>
      <c r="S8" s="85"/>
      <c r="T8" s="83"/>
      <c r="U8" s="85"/>
      <c r="V8" s="83"/>
      <c r="W8" s="85"/>
      <c r="X8" s="83"/>
      <c r="Y8" s="85"/>
      <c r="Z8" s="83"/>
      <c r="AA8" s="85"/>
      <c r="AB8" s="83"/>
      <c r="AC8" s="85"/>
      <c r="AD8" s="83"/>
      <c r="AE8" s="85"/>
      <c r="AF8" s="83"/>
      <c r="AG8" s="85"/>
      <c r="AH8" s="83"/>
      <c r="AI8" s="85"/>
      <c r="AJ8" s="83"/>
      <c r="AK8" s="85"/>
      <c r="AL8" s="83"/>
      <c r="AM8" s="85"/>
      <c r="AN8" s="83"/>
      <c r="AO8" s="85"/>
      <c r="AP8" s="83"/>
      <c r="AQ8" s="85"/>
      <c r="AR8" s="83"/>
      <c r="AS8" s="85"/>
      <c r="AT8" s="83"/>
      <c r="AU8" s="85"/>
      <c r="AV8" s="83"/>
      <c r="AW8" s="85"/>
      <c r="AX8" s="83"/>
      <c r="AY8" s="85"/>
      <c r="AZ8" s="83"/>
      <c r="BA8" s="85"/>
      <c r="BB8" s="83"/>
      <c r="BC8" s="85"/>
      <c r="BD8" s="83"/>
      <c r="BE8" s="85"/>
      <c r="BF8" s="83"/>
      <c r="BG8" s="85"/>
      <c r="BH8" s="83"/>
      <c r="BI8" s="85"/>
      <c r="BJ8" s="83"/>
      <c r="BK8" s="85"/>
      <c r="BL8" s="83"/>
      <c r="BM8" s="85"/>
      <c r="BN8" s="83"/>
      <c r="BO8" s="85"/>
      <c r="BP8" s="83"/>
      <c r="BQ8" s="85"/>
      <c r="BR8" s="83"/>
      <c r="BS8" s="85"/>
      <c r="BT8" s="83"/>
      <c r="BU8" s="85"/>
      <c r="BV8" s="83"/>
      <c r="BW8" s="85"/>
      <c r="BX8" s="83"/>
      <c r="BY8" s="85"/>
      <c r="BZ8" s="83"/>
      <c r="CA8" s="85"/>
      <c r="CB8" s="83"/>
      <c r="CC8" s="85"/>
      <c r="CD8" s="83"/>
      <c r="CE8" s="85"/>
      <c r="CF8" s="83"/>
      <c r="CG8" s="85"/>
      <c r="CH8" s="83"/>
      <c r="CI8" s="85"/>
      <c r="CJ8" s="83"/>
      <c r="CK8" s="85"/>
      <c r="CL8" s="83"/>
      <c r="CM8" s="85"/>
      <c r="CN8" s="83"/>
      <c r="CO8" s="85"/>
      <c r="CP8" s="83"/>
      <c r="CQ8" s="85"/>
      <c r="CR8" s="83"/>
      <c r="CS8" s="85"/>
      <c r="CT8" s="83"/>
      <c r="CU8" s="85"/>
      <c r="CV8" s="83"/>
      <c r="CW8" s="85"/>
      <c r="CX8" s="83"/>
      <c r="CY8" s="85"/>
    </row>
    <row r="9" spans="1:103" ht="15.75" x14ac:dyDescent="0.25">
      <c r="A9" s="83">
        <f>'Ein Tippschein'!A12</f>
        <v>17</v>
      </c>
      <c r="B9" s="100" t="str">
        <f>'Ein Tippschein'!B12</f>
        <v>Auswärts</v>
      </c>
      <c r="C9" s="84" t="str">
        <f>'Ein Tippschein'!F12</f>
        <v>Öpping-Peilstein</v>
      </c>
      <c r="D9" s="83">
        <f>_asp4</f>
        <v>0</v>
      </c>
      <c r="E9" s="85">
        <f>_gsp4</f>
        <v>0</v>
      </c>
      <c r="F9" s="83"/>
      <c r="G9" s="85"/>
      <c r="H9" s="83"/>
      <c r="I9" s="85"/>
      <c r="J9" s="83"/>
      <c r="K9" s="85"/>
      <c r="L9" s="83"/>
      <c r="M9" s="85"/>
      <c r="N9" s="83"/>
      <c r="O9" s="85"/>
      <c r="P9" s="83"/>
      <c r="Q9" s="85"/>
      <c r="R9" s="83"/>
      <c r="S9" s="85"/>
      <c r="T9" s="83"/>
      <c r="U9" s="85"/>
      <c r="V9" s="83"/>
      <c r="W9" s="85"/>
      <c r="X9" s="83"/>
      <c r="Y9" s="85"/>
      <c r="Z9" s="83"/>
      <c r="AA9" s="85"/>
      <c r="AB9" s="83"/>
      <c r="AC9" s="85"/>
      <c r="AD9" s="83"/>
      <c r="AE9" s="85"/>
      <c r="AF9" s="83"/>
      <c r="AG9" s="85"/>
      <c r="AH9" s="83"/>
      <c r="AI9" s="85"/>
      <c r="AJ9" s="83"/>
      <c r="AK9" s="85"/>
      <c r="AL9" s="83"/>
      <c r="AM9" s="85"/>
      <c r="AN9" s="83"/>
      <c r="AO9" s="85"/>
      <c r="AP9" s="83"/>
      <c r="AQ9" s="85"/>
      <c r="AR9" s="83"/>
      <c r="AS9" s="85"/>
      <c r="AT9" s="83"/>
      <c r="AU9" s="85"/>
      <c r="AV9" s="83"/>
      <c r="AW9" s="85"/>
      <c r="AX9" s="83"/>
      <c r="AY9" s="85"/>
      <c r="AZ9" s="83"/>
      <c r="BA9" s="85"/>
      <c r="BB9" s="83"/>
      <c r="BC9" s="85"/>
      <c r="BD9" s="83"/>
      <c r="BE9" s="85"/>
      <c r="BF9" s="83"/>
      <c r="BG9" s="85"/>
      <c r="BH9" s="83"/>
      <c r="BI9" s="85"/>
      <c r="BJ9" s="83"/>
      <c r="BK9" s="85"/>
      <c r="BL9" s="83"/>
      <c r="BM9" s="85"/>
      <c r="BN9" s="83"/>
      <c r="BO9" s="85"/>
      <c r="BP9" s="83"/>
      <c r="BQ9" s="85"/>
      <c r="BR9" s="83"/>
      <c r="BS9" s="85"/>
      <c r="BT9" s="83"/>
      <c r="BU9" s="85"/>
      <c r="BV9" s="83"/>
      <c r="BW9" s="85"/>
      <c r="BX9" s="83"/>
      <c r="BY9" s="85"/>
      <c r="BZ9" s="83"/>
      <c r="CA9" s="85"/>
      <c r="CB9" s="83"/>
      <c r="CC9" s="85"/>
      <c r="CD9" s="83"/>
      <c r="CE9" s="85"/>
      <c r="CF9" s="83"/>
      <c r="CG9" s="85"/>
      <c r="CH9" s="83"/>
      <c r="CI9" s="85"/>
      <c r="CJ9" s="83"/>
      <c r="CK9" s="85"/>
      <c r="CL9" s="83"/>
      <c r="CM9" s="85"/>
      <c r="CN9" s="83"/>
      <c r="CO9" s="85"/>
      <c r="CP9" s="83"/>
      <c r="CQ9" s="85"/>
      <c r="CR9" s="83"/>
      <c r="CS9" s="85"/>
      <c r="CT9" s="83"/>
      <c r="CU9" s="85"/>
      <c r="CV9" s="83"/>
      <c r="CW9" s="85"/>
      <c r="CX9" s="83"/>
      <c r="CY9" s="85"/>
    </row>
    <row r="10" spans="1:103" ht="15.75" x14ac:dyDescent="0.25">
      <c r="A10" s="83">
        <f>'Ein Tippschein'!A13</f>
        <v>18</v>
      </c>
      <c r="B10" s="100" t="str">
        <f>'Ein Tippschein'!B13</f>
        <v>Heim</v>
      </c>
      <c r="C10" s="84" t="str">
        <f>'Ein Tippschein'!F13</f>
        <v>Haslach</v>
      </c>
      <c r="D10" s="83">
        <f>_asp5</f>
        <v>0</v>
      </c>
      <c r="E10" s="85">
        <f>_gsp5</f>
        <v>0</v>
      </c>
      <c r="F10" s="83"/>
      <c r="G10" s="85"/>
      <c r="H10" s="83"/>
      <c r="I10" s="85"/>
      <c r="J10" s="83"/>
      <c r="K10" s="85"/>
      <c r="L10" s="83"/>
      <c r="M10" s="85"/>
      <c r="N10" s="83"/>
      <c r="O10" s="85"/>
      <c r="P10" s="83"/>
      <c r="Q10" s="85"/>
      <c r="R10" s="83"/>
      <c r="S10" s="85"/>
      <c r="T10" s="83"/>
      <c r="U10" s="85"/>
      <c r="V10" s="83"/>
      <c r="W10" s="85"/>
      <c r="X10" s="83"/>
      <c r="Y10" s="85"/>
      <c r="Z10" s="83"/>
      <c r="AA10" s="85"/>
      <c r="AB10" s="83"/>
      <c r="AC10" s="85"/>
      <c r="AD10" s="83"/>
      <c r="AE10" s="85"/>
      <c r="AF10" s="83"/>
      <c r="AG10" s="85"/>
      <c r="AH10" s="83"/>
      <c r="AI10" s="85"/>
      <c r="AJ10" s="83"/>
      <c r="AK10" s="85"/>
      <c r="AL10" s="83"/>
      <c r="AM10" s="85"/>
      <c r="AN10" s="83"/>
      <c r="AO10" s="85"/>
      <c r="AP10" s="83"/>
      <c r="AQ10" s="85"/>
      <c r="AR10" s="83"/>
      <c r="AS10" s="85"/>
      <c r="AT10" s="83"/>
      <c r="AU10" s="85"/>
      <c r="AV10" s="83"/>
      <c r="AW10" s="85"/>
      <c r="AX10" s="83"/>
      <c r="AY10" s="85"/>
      <c r="AZ10" s="83"/>
      <c r="BA10" s="85"/>
      <c r="BB10" s="83"/>
      <c r="BC10" s="85"/>
      <c r="BD10" s="83"/>
      <c r="BE10" s="85"/>
      <c r="BF10" s="83"/>
      <c r="BG10" s="85"/>
      <c r="BH10" s="83"/>
      <c r="BI10" s="85"/>
      <c r="BJ10" s="83"/>
      <c r="BK10" s="85"/>
      <c r="BL10" s="83"/>
      <c r="BM10" s="85"/>
      <c r="BN10" s="83"/>
      <c r="BO10" s="85"/>
      <c r="BP10" s="83"/>
      <c r="BQ10" s="85"/>
      <c r="BR10" s="83"/>
      <c r="BS10" s="85"/>
      <c r="BT10" s="83"/>
      <c r="BU10" s="85"/>
      <c r="BV10" s="83"/>
      <c r="BW10" s="85"/>
      <c r="BX10" s="83"/>
      <c r="BY10" s="85"/>
      <c r="BZ10" s="83"/>
      <c r="CA10" s="85"/>
      <c r="CB10" s="83"/>
      <c r="CC10" s="85"/>
      <c r="CD10" s="83"/>
      <c r="CE10" s="85"/>
      <c r="CF10" s="83"/>
      <c r="CG10" s="85"/>
      <c r="CH10" s="83"/>
      <c r="CI10" s="85"/>
      <c r="CJ10" s="83"/>
      <c r="CK10" s="85"/>
      <c r="CL10" s="83"/>
      <c r="CM10" s="85"/>
      <c r="CN10" s="83"/>
      <c r="CO10" s="85"/>
      <c r="CP10" s="83"/>
      <c r="CQ10" s="85"/>
      <c r="CR10" s="83"/>
      <c r="CS10" s="85"/>
      <c r="CT10" s="83"/>
      <c r="CU10" s="85"/>
      <c r="CV10" s="83"/>
      <c r="CW10" s="85"/>
      <c r="CX10" s="83"/>
      <c r="CY10" s="85"/>
    </row>
    <row r="11" spans="1:103" ht="15.75" x14ac:dyDescent="0.25">
      <c r="A11" s="83">
        <f>'Ein Tippschein'!A14</f>
        <v>19</v>
      </c>
      <c r="B11" s="100" t="str">
        <f>'Ein Tippschein'!B14</f>
        <v>Auswärts</v>
      </c>
      <c r="C11" s="84" t="str">
        <f>'Ein Tippschein'!F14</f>
        <v>St. Oswald/Fr.</v>
      </c>
      <c r="D11" s="83">
        <f>_asp6</f>
        <v>0</v>
      </c>
      <c r="E11" s="85">
        <f>_gsp6</f>
        <v>0</v>
      </c>
      <c r="F11" s="83"/>
      <c r="G11" s="85"/>
      <c r="H11" s="83"/>
      <c r="I11" s="85"/>
      <c r="J11" s="83"/>
      <c r="K11" s="85"/>
      <c r="L11" s="83"/>
      <c r="M11" s="85"/>
      <c r="N11" s="83"/>
      <c r="O11" s="85"/>
      <c r="P11" s="83"/>
      <c r="Q11" s="85"/>
      <c r="R11" s="83"/>
      <c r="S11" s="85"/>
      <c r="T11" s="83"/>
      <c r="U11" s="85"/>
      <c r="V11" s="83"/>
      <c r="W11" s="85"/>
      <c r="X11" s="83"/>
      <c r="Y11" s="85"/>
      <c r="Z11" s="83"/>
      <c r="AA11" s="85"/>
      <c r="AB11" s="83"/>
      <c r="AC11" s="85"/>
      <c r="AD11" s="83"/>
      <c r="AE11" s="85"/>
      <c r="AF11" s="83"/>
      <c r="AG11" s="85"/>
      <c r="AH11" s="83"/>
      <c r="AI11" s="85"/>
      <c r="AJ11" s="83"/>
      <c r="AK11" s="85"/>
      <c r="AL11" s="83"/>
      <c r="AM11" s="85"/>
      <c r="AN11" s="83"/>
      <c r="AO11" s="85"/>
      <c r="AP11" s="83"/>
      <c r="AQ11" s="85"/>
      <c r="AR11" s="83"/>
      <c r="AS11" s="85"/>
      <c r="AT11" s="83"/>
      <c r="AU11" s="85"/>
      <c r="AV11" s="83"/>
      <c r="AW11" s="85"/>
      <c r="AX11" s="83"/>
      <c r="AY11" s="85"/>
      <c r="AZ11" s="83"/>
      <c r="BA11" s="85"/>
      <c r="BB11" s="83"/>
      <c r="BC11" s="85"/>
      <c r="BD11" s="83"/>
      <c r="BE11" s="85"/>
      <c r="BF11" s="83"/>
      <c r="BG11" s="85"/>
      <c r="BH11" s="83"/>
      <c r="BI11" s="85"/>
      <c r="BJ11" s="83"/>
      <c r="BK11" s="85"/>
      <c r="BL11" s="83"/>
      <c r="BM11" s="85"/>
      <c r="BN11" s="83"/>
      <c r="BO11" s="85"/>
      <c r="BP11" s="83"/>
      <c r="BQ11" s="85"/>
      <c r="BR11" s="83"/>
      <c r="BS11" s="85"/>
      <c r="BT11" s="83"/>
      <c r="BU11" s="85"/>
      <c r="BV11" s="83"/>
      <c r="BW11" s="85"/>
      <c r="BX11" s="83"/>
      <c r="BY11" s="85"/>
      <c r="BZ11" s="83"/>
      <c r="CA11" s="85"/>
      <c r="CB11" s="83"/>
      <c r="CC11" s="85"/>
      <c r="CD11" s="83"/>
      <c r="CE11" s="85"/>
      <c r="CF11" s="83"/>
      <c r="CG11" s="85"/>
      <c r="CH11" s="83"/>
      <c r="CI11" s="85"/>
      <c r="CJ11" s="83"/>
      <c r="CK11" s="85"/>
      <c r="CL11" s="83"/>
      <c r="CM11" s="85"/>
      <c r="CN11" s="83"/>
      <c r="CO11" s="85"/>
      <c r="CP11" s="83"/>
      <c r="CQ11" s="85"/>
      <c r="CR11" s="83"/>
      <c r="CS11" s="85"/>
      <c r="CT11" s="83"/>
      <c r="CU11" s="85"/>
      <c r="CV11" s="83"/>
      <c r="CW11" s="85"/>
      <c r="CX11" s="83"/>
      <c r="CY11" s="85"/>
    </row>
    <row r="12" spans="1:103" ht="15.75" x14ac:dyDescent="0.25">
      <c r="A12" s="83">
        <f>'Ein Tippschein'!A15</f>
        <v>20</v>
      </c>
      <c r="B12" s="100" t="str">
        <f>'Ein Tippschein'!B15</f>
        <v>Heim</v>
      </c>
      <c r="C12" s="84" t="str">
        <f>'Ein Tippschein'!F15</f>
        <v>Arnreit</v>
      </c>
      <c r="D12" s="83">
        <f>_asp7</f>
        <v>0</v>
      </c>
      <c r="E12" s="85">
        <f>_gsp7</f>
        <v>0</v>
      </c>
      <c r="F12" s="83"/>
      <c r="G12" s="85"/>
      <c r="H12" s="83"/>
      <c r="I12" s="85"/>
      <c r="J12" s="83"/>
      <c r="K12" s="85"/>
      <c r="L12" s="83"/>
      <c r="M12" s="85"/>
      <c r="N12" s="83"/>
      <c r="O12" s="85"/>
      <c r="P12" s="83"/>
      <c r="Q12" s="85"/>
      <c r="R12" s="83"/>
      <c r="S12" s="85"/>
      <c r="T12" s="83"/>
      <c r="U12" s="85"/>
      <c r="V12" s="83"/>
      <c r="W12" s="85"/>
      <c r="X12" s="83"/>
      <c r="Y12" s="85"/>
      <c r="Z12" s="83"/>
      <c r="AA12" s="85"/>
      <c r="AB12" s="83"/>
      <c r="AC12" s="85"/>
      <c r="AD12" s="83"/>
      <c r="AE12" s="85"/>
      <c r="AF12" s="83"/>
      <c r="AG12" s="85"/>
      <c r="AH12" s="83"/>
      <c r="AI12" s="85"/>
      <c r="AJ12" s="83"/>
      <c r="AK12" s="85"/>
      <c r="AL12" s="83"/>
      <c r="AM12" s="85"/>
      <c r="AN12" s="83"/>
      <c r="AO12" s="85"/>
      <c r="AP12" s="83"/>
      <c r="AQ12" s="85"/>
      <c r="AR12" s="83"/>
      <c r="AS12" s="85"/>
      <c r="AT12" s="83"/>
      <c r="AU12" s="85"/>
      <c r="AV12" s="83"/>
      <c r="AW12" s="85"/>
      <c r="AX12" s="83"/>
      <c r="AY12" s="85"/>
      <c r="AZ12" s="83"/>
      <c r="BA12" s="85"/>
      <c r="BB12" s="83"/>
      <c r="BC12" s="85"/>
      <c r="BD12" s="83"/>
      <c r="BE12" s="85"/>
      <c r="BF12" s="83"/>
      <c r="BG12" s="85"/>
      <c r="BH12" s="83"/>
      <c r="BI12" s="85"/>
      <c r="BJ12" s="83"/>
      <c r="BK12" s="85"/>
      <c r="BL12" s="83"/>
      <c r="BM12" s="85"/>
      <c r="BN12" s="83"/>
      <c r="BO12" s="85"/>
      <c r="BP12" s="83"/>
      <c r="BQ12" s="85"/>
      <c r="BR12" s="83"/>
      <c r="BS12" s="85"/>
      <c r="BT12" s="83"/>
      <c r="BU12" s="85"/>
      <c r="BV12" s="83"/>
      <c r="BW12" s="85"/>
      <c r="BX12" s="83"/>
      <c r="BY12" s="85"/>
      <c r="BZ12" s="83"/>
      <c r="CA12" s="85"/>
      <c r="CB12" s="83"/>
      <c r="CC12" s="85"/>
      <c r="CD12" s="83"/>
      <c r="CE12" s="85"/>
      <c r="CF12" s="83"/>
      <c r="CG12" s="85"/>
      <c r="CH12" s="83"/>
      <c r="CI12" s="85"/>
      <c r="CJ12" s="83"/>
      <c r="CK12" s="85"/>
      <c r="CL12" s="83"/>
      <c r="CM12" s="85"/>
      <c r="CN12" s="83"/>
      <c r="CO12" s="85"/>
      <c r="CP12" s="83"/>
      <c r="CQ12" s="85"/>
      <c r="CR12" s="83"/>
      <c r="CS12" s="85"/>
      <c r="CT12" s="83"/>
      <c r="CU12" s="85"/>
      <c r="CV12" s="83"/>
      <c r="CW12" s="85"/>
      <c r="CX12" s="83"/>
      <c r="CY12" s="85"/>
    </row>
    <row r="13" spans="1:103" ht="15.75" x14ac:dyDescent="0.25">
      <c r="A13" s="83">
        <f>'Ein Tippschein'!A16</f>
        <v>21</v>
      </c>
      <c r="B13" s="100" t="str">
        <f>'Ein Tippschein'!B16</f>
        <v>Auswärts</v>
      </c>
      <c r="C13" s="84" t="str">
        <f>'Ein Tippschein'!F16</f>
        <v>Naarn</v>
      </c>
      <c r="D13" s="83">
        <f>_asp8</f>
        <v>0</v>
      </c>
      <c r="E13" s="85">
        <f>_gsp8</f>
        <v>0</v>
      </c>
      <c r="F13" s="83"/>
      <c r="G13" s="85"/>
      <c r="H13" s="83"/>
      <c r="I13" s="85"/>
      <c r="J13" s="83"/>
      <c r="K13" s="85"/>
      <c r="L13" s="83"/>
      <c r="M13" s="85"/>
      <c r="N13" s="83"/>
      <c r="O13" s="85"/>
      <c r="P13" s="83"/>
      <c r="Q13" s="85"/>
      <c r="R13" s="83"/>
      <c r="S13" s="85"/>
      <c r="T13" s="83"/>
      <c r="U13" s="85"/>
      <c r="V13" s="83"/>
      <c r="W13" s="85"/>
      <c r="X13" s="83"/>
      <c r="Y13" s="85"/>
      <c r="Z13" s="83"/>
      <c r="AA13" s="85"/>
      <c r="AB13" s="83"/>
      <c r="AC13" s="85"/>
      <c r="AD13" s="83"/>
      <c r="AE13" s="85"/>
      <c r="AF13" s="83"/>
      <c r="AG13" s="85"/>
      <c r="AH13" s="83"/>
      <c r="AI13" s="85"/>
      <c r="AJ13" s="83"/>
      <c r="AK13" s="85"/>
      <c r="AL13" s="83"/>
      <c r="AM13" s="85"/>
      <c r="AN13" s="83"/>
      <c r="AO13" s="85"/>
      <c r="AP13" s="83"/>
      <c r="AQ13" s="85"/>
      <c r="AR13" s="83"/>
      <c r="AS13" s="85"/>
      <c r="AT13" s="83"/>
      <c r="AU13" s="85"/>
      <c r="AV13" s="83"/>
      <c r="AW13" s="85"/>
      <c r="AX13" s="83"/>
      <c r="AY13" s="85"/>
      <c r="AZ13" s="83"/>
      <c r="BA13" s="85"/>
      <c r="BB13" s="83"/>
      <c r="BC13" s="85"/>
      <c r="BD13" s="83"/>
      <c r="BE13" s="85"/>
      <c r="BF13" s="83"/>
      <c r="BG13" s="85"/>
      <c r="BH13" s="83"/>
      <c r="BI13" s="85"/>
      <c r="BJ13" s="83"/>
      <c r="BK13" s="85"/>
      <c r="BL13" s="83"/>
      <c r="BM13" s="85"/>
      <c r="BN13" s="83"/>
      <c r="BO13" s="85"/>
      <c r="BP13" s="83"/>
      <c r="BQ13" s="85"/>
      <c r="BR13" s="83"/>
      <c r="BS13" s="85"/>
      <c r="BT13" s="83"/>
      <c r="BU13" s="85"/>
      <c r="BV13" s="83"/>
      <c r="BW13" s="85"/>
      <c r="BX13" s="83"/>
      <c r="BY13" s="85"/>
      <c r="BZ13" s="83"/>
      <c r="CA13" s="85"/>
      <c r="CB13" s="83"/>
      <c r="CC13" s="85"/>
      <c r="CD13" s="83"/>
      <c r="CE13" s="85"/>
      <c r="CF13" s="83"/>
      <c r="CG13" s="85"/>
      <c r="CH13" s="83"/>
      <c r="CI13" s="85"/>
      <c r="CJ13" s="83"/>
      <c r="CK13" s="85"/>
      <c r="CL13" s="83"/>
      <c r="CM13" s="85"/>
      <c r="CN13" s="83"/>
      <c r="CO13" s="85"/>
      <c r="CP13" s="83"/>
      <c r="CQ13" s="85"/>
      <c r="CR13" s="83"/>
      <c r="CS13" s="85"/>
      <c r="CT13" s="83"/>
      <c r="CU13" s="85"/>
      <c r="CV13" s="83"/>
      <c r="CW13" s="85"/>
      <c r="CX13" s="83"/>
      <c r="CY13" s="85"/>
    </row>
    <row r="14" spans="1:103" ht="15.75" x14ac:dyDescent="0.25">
      <c r="A14" s="83">
        <f>'Ein Tippschein'!A17</f>
        <v>22</v>
      </c>
      <c r="B14" s="100" t="str">
        <f>'Ein Tippschein'!B17</f>
        <v>Heim</v>
      </c>
      <c r="C14" s="84" t="str">
        <f>'Ein Tippschein'!F17</f>
        <v>Freistadt</v>
      </c>
      <c r="D14" s="83">
        <f>_asp9</f>
        <v>0</v>
      </c>
      <c r="E14" s="85">
        <f>_gsp9</f>
        <v>0</v>
      </c>
      <c r="F14" s="83"/>
      <c r="G14" s="85"/>
      <c r="H14" s="83"/>
      <c r="I14" s="85"/>
      <c r="J14" s="83"/>
      <c r="K14" s="85"/>
      <c r="L14" s="83"/>
      <c r="M14" s="85"/>
      <c r="N14" s="83"/>
      <c r="O14" s="85"/>
      <c r="P14" s="83"/>
      <c r="Q14" s="85"/>
      <c r="R14" s="83"/>
      <c r="S14" s="85"/>
      <c r="T14" s="83"/>
      <c r="U14" s="85"/>
      <c r="V14" s="83"/>
      <c r="W14" s="85"/>
      <c r="X14" s="83"/>
      <c r="Y14" s="85"/>
      <c r="Z14" s="83"/>
      <c r="AA14" s="85"/>
      <c r="AB14" s="83"/>
      <c r="AC14" s="85"/>
      <c r="AD14" s="83"/>
      <c r="AE14" s="85"/>
      <c r="AF14" s="83"/>
      <c r="AG14" s="85"/>
      <c r="AH14" s="83"/>
      <c r="AI14" s="85"/>
      <c r="AJ14" s="83"/>
      <c r="AK14" s="85"/>
      <c r="AL14" s="83"/>
      <c r="AM14" s="85"/>
      <c r="AN14" s="83"/>
      <c r="AO14" s="85"/>
      <c r="AP14" s="83"/>
      <c r="AQ14" s="85"/>
      <c r="AR14" s="83"/>
      <c r="AS14" s="85"/>
      <c r="AT14" s="83"/>
      <c r="AU14" s="85"/>
      <c r="AV14" s="83"/>
      <c r="AW14" s="85"/>
      <c r="AX14" s="83"/>
      <c r="AY14" s="85"/>
      <c r="AZ14" s="83"/>
      <c r="BA14" s="85"/>
      <c r="BB14" s="83"/>
      <c r="BC14" s="85"/>
      <c r="BD14" s="83"/>
      <c r="BE14" s="85"/>
      <c r="BF14" s="83"/>
      <c r="BG14" s="85"/>
      <c r="BH14" s="83"/>
      <c r="BI14" s="85"/>
      <c r="BJ14" s="83"/>
      <c r="BK14" s="85"/>
      <c r="BL14" s="83"/>
      <c r="BM14" s="85"/>
      <c r="BN14" s="83"/>
      <c r="BO14" s="85"/>
      <c r="BP14" s="83"/>
      <c r="BQ14" s="85"/>
      <c r="BR14" s="83"/>
      <c r="BS14" s="85"/>
      <c r="BT14" s="83"/>
      <c r="BU14" s="85"/>
      <c r="BV14" s="83"/>
      <c r="BW14" s="85"/>
      <c r="BX14" s="83"/>
      <c r="BY14" s="85"/>
      <c r="BZ14" s="83"/>
      <c r="CA14" s="85"/>
      <c r="CB14" s="83"/>
      <c r="CC14" s="85"/>
      <c r="CD14" s="83"/>
      <c r="CE14" s="85"/>
      <c r="CF14" s="83"/>
      <c r="CG14" s="85"/>
      <c r="CH14" s="83"/>
      <c r="CI14" s="85"/>
      <c r="CJ14" s="83"/>
      <c r="CK14" s="85"/>
      <c r="CL14" s="83"/>
      <c r="CM14" s="85"/>
      <c r="CN14" s="83"/>
      <c r="CO14" s="85"/>
      <c r="CP14" s="83"/>
      <c r="CQ14" s="85"/>
      <c r="CR14" s="83"/>
      <c r="CS14" s="85"/>
      <c r="CT14" s="83"/>
      <c r="CU14" s="85"/>
      <c r="CV14" s="83"/>
      <c r="CW14" s="85"/>
      <c r="CX14" s="83"/>
      <c r="CY14" s="85"/>
    </row>
    <row r="15" spans="1:103" ht="15.75" x14ac:dyDescent="0.25">
      <c r="A15" s="83">
        <f>'Ein Tippschein'!A18</f>
        <v>23</v>
      </c>
      <c r="B15" s="100" t="str">
        <f>'Ein Tippschein'!B18</f>
        <v>Auswärts</v>
      </c>
      <c r="C15" s="84" t="str">
        <f>'Ein Tippschein'!F18</f>
        <v>Oberneukirchen</v>
      </c>
      <c r="D15" s="83">
        <f>_asp10</f>
        <v>0</v>
      </c>
      <c r="E15" s="85">
        <f>_gsp10</f>
        <v>0</v>
      </c>
      <c r="F15" s="83"/>
      <c r="G15" s="85"/>
      <c r="H15" s="83"/>
      <c r="I15" s="85"/>
      <c r="J15" s="83"/>
      <c r="K15" s="85"/>
      <c r="L15" s="83"/>
      <c r="M15" s="85"/>
      <c r="N15" s="83"/>
      <c r="O15" s="85"/>
      <c r="P15" s="83"/>
      <c r="Q15" s="85"/>
      <c r="R15" s="83"/>
      <c r="S15" s="85"/>
      <c r="T15" s="83"/>
      <c r="U15" s="85"/>
      <c r="V15" s="83"/>
      <c r="W15" s="85"/>
      <c r="X15" s="83"/>
      <c r="Y15" s="85"/>
      <c r="Z15" s="83"/>
      <c r="AA15" s="85"/>
      <c r="AB15" s="83"/>
      <c r="AC15" s="85"/>
      <c r="AD15" s="83"/>
      <c r="AE15" s="85"/>
      <c r="AF15" s="83"/>
      <c r="AG15" s="85"/>
      <c r="AH15" s="83"/>
      <c r="AI15" s="85"/>
      <c r="AJ15" s="83"/>
      <c r="AK15" s="85"/>
      <c r="AL15" s="83"/>
      <c r="AM15" s="85"/>
      <c r="AN15" s="83"/>
      <c r="AO15" s="85"/>
      <c r="AP15" s="83"/>
      <c r="AQ15" s="85"/>
      <c r="AR15" s="83"/>
      <c r="AS15" s="85"/>
      <c r="AT15" s="83"/>
      <c r="AU15" s="85"/>
      <c r="AV15" s="83"/>
      <c r="AW15" s="85"/>
      <c r="AX15" s="83"/>
      <c r="AY15" s="85"/>
      <c r="AZ15" s="83"/>
      <c r="BA15" s="85"/>
      <c r="BB15" s="83"/>
      <c r="BC15" s="85"/>
      <c r="BD15" s="83"/>
      <c r="BE15" s="85"/>
      <c r="BF15" s="83"/>
      <c r="BG15" s="85"/>
      <c r="BH15" s="83"/>
      <c r="BI15" s="85"/>
      <c r="BJ15" s="83"/>
      <c r="BK15" s="85"/>
      <c r="BL15" s="83"/>
      <c r="BM15" s="85"/>
      <c r="BN15" s="83"/>
      <c r="BO15" s="85"/>
      <c r="BP15" s="83"/>
      <c r="BQ15" s="85"/>
      <c r="BR15" s="83"/>
      <c r="BS15" s="85"/>
      <c r="BT15" s="83"/>
      <c r="BU15" s="85"/>
      <c r="BV15" s="83"/>
      <c r="BW15" s="85"/>
      <c r="BX15" s="83"/>
      <c r="BY15" s="85"/>
      <c r="BZ15" s="83"/>
      <c r="CA15" s="85"/>
      <c r="CB15" s="83"/>
      <c r="CC15" s="85"/>
      <c r="CD15" s="83"/>
      <c r="CE15" s="85"/>
      <c r="CF15" s="83"/>
      <c r="CG15" s="85"/>
      <c r="CH15" s="83"/>
      <c r="CI15" s="85"/>
      <c r="CJ15" s="83"/>
      <c r="CK15" s="85"/>
      <c r="CL15" s="83"/>
      <c r="CM15" s="85"/>
      <c r="CN15" s="83"/>
      <c r="CO15" s="85"/>
      <c r="CP15" s="83"/>
      <c r="CQ15" s="85"/>
      <c r="CR15" s="83"/>
      <c r="CS15" s="85"/>
      <c r="CT15" s="83"/>
      <c r="CU15" s="85"/>
      <c r="CV15" s="83"/>
      <c r="CW15" s="85"/>
      <c r="CX15" s="83"/>
      <c r="CY15" s="85"/>
    </row>
    <row r="16" spans="1:103" ht="15.75" x14ac:dyDescent="0.25">
      <c r="A16" s="83">
        <f>'Ein Tippschein'!A19</f>
        <v>24</v>
      </c>
      <c r="B16" s="100" t="str">
        <f>'Ein Tippschein'!B19</f>
        <v>Heim</v>
      </c>
      <c r="C16" s="84" t="str">
        <f>'Ein Tippschein'!F19</f>
        <v>Schweinbach</v>
      </c>
      <c r="D16" s="83">
        <f>_asp11</f>
        <v>0</v>
      </c>
      <c r="E16" s="85">
        <f>_gsp11</f>
        <v>0</v>
      </c>
      <c r="F16" s="83"/>
      <c r="G16" s="85"/>
      <c r="H16" s="83"/>
      <c r="I16" s="85"/>
      <c r="J16" s="83"/>
      <c r="K16" s="85"/>
      <c r="L16" s="83"/>
      <c r="M16" s="85"/>
      <c r="N16" s="83"/>
      <c r="O16" s="85"/>
      <c r="P16" s="83"/>
      <c r="Q16" s="85"/>
      <c r="R16" s="83"/>
      <c r="S16" s="85"/>
      <c r="T16" s="83"/>
      <c r="U16" s="85"/>
      <c r="V16" s="83"/>
      <c r="W16" s="85"/>
      <c r="X16" s="83"/>
      <c r="Y16" s="85"/>
      <c r="Z16" s="83"/>
      <c r="AA16" s="85"/>
      <c r="AB16" s="83"/>
      <c r="AC16" s="85"/>
      <c r="AD16" s="83"/>
      <c r="AE16" s="85"/>
      <c r="AF16" s="83"/>
      <c r="AG16" s="85"/>
      <c r="AH16" s="83"/>
      <c r="AI16" s="85"/>
      <c r="AJ16" s="83"/>
      <c r="AK16" s="85"/>
      <c r="AL16" s="83"/>
      <c r="AM16" s="85"/>
      <c r="AN16" s="83"/>
      <c r="AO16" s="85"/>
      <c r="AP16" s="83"/>
      <c r="AQ16" s="85"/>
      <c r="AR16" s="83"/>
      <c r="AS16" s="85"/>
      <c r="AT16" s="83"/>
      <c r="AU16" s="85"/>
      <c r="AV16" s="83"/>
      <c r="AW16" s="85"/>
      <c r="AX16" s="83"/>
      <c r="AY16" s="85"/>
      <c r="AZ16" s="83"/>
      <c r="BA16" s="85"/>
      <c r="BB16" s="83"/>
      <c r="BC16" s="85"/>
      <c r="BD16" s="83"/>
      <c r="BE16" s="85"/>
      <c r="BF16" s="83"/>
      <c r="BG16" s="85"/>
      <c r="BH16" s="83"/>
      <c r="BI16" s="85"/>
      <c r="BJ16" s="83"/>
      <c r="BK16" s="85"/>
      <c r="BL16" s="83"/>
      <c r="BM16" s="85"/>
      <c r="BN16" s="83"/>
      <c r="BO16" s="85"/>
      <c r="BP16" s="83"/>
      <c r="BQ16" s="85"/>
      <c r="BR16" s="83"/>
      <c r="BS16" s="85"/>
      <c r="BT16" s="83"/>
      <c r="BU16" s="85"/>
      <c r="BV16" s="83"/>
      <c r="BW16" s="85"/>
      <c r="BX16" s="83"/>
      <c r="BY16" s="85"/>
      <c r="BZ16" s="83"/>
      <c r="CA16" s="85"/>
      <c r="CB16" s="83"/>
      <c r="CC16" s="85"/>
      <c r="CD16" s="83"/>
      <c r="CE16" s="85"/>
      <c r="CF16" s="83"/>
      <c r="CG16" s="85"/>
      <c r="CH16" s="83"/>
      <c r="CI16" s="85"/>
      <c r="CJ16" s="83"/>
      <c r="CK16" s="85"/>
      <c r="CL16" s="83"/>
      <c r="CM16" s="85"/>
      <c r="CN16" s="83"/>
      <c r="CO16" s="85"/>
      <c r="CP16" s="83"/>
      <c r="CQ16" s="85"/>
      <c r="CR16" s="83"/>
      <c r="CS16" s="85"/>
      <c r="CT16" s="83"/>
      <c r="CU16" s="85"/>
      <c r="CV16" s="83"/>
      <c r="CW16" s="85"/>
      <c r="CX16" s="83"/>
      <c r="CY16" s="85"/>
    </row>
    <row r="17" spans="1:103" ht="15.75" x14ac:dyDescent="0.25">
      <c r="A17" s="83">
        <f>'Ein Tippschein'!A20</f>
        <v>25</v>
      </c>
      <c r="B17" s="100" t="str">
        <f>'Ein Tippschein'!B20</f>
        <v>Heim</v>
      </c>
      <c r="C17" s="84" t="str">
        <f>'Ein Tippschein'!F20</f>
        <v>Vorderweißenbach</v>
      </c>
      <c r="D17" s="83">
        <f>_asp12</f>
        <v>0</v>
      </c>
      <c r="E17" s="85">
        <f>_gsp12</f>
        <v>0</v>
      </c>
      <c r="F17" s="83"/>
      <c r="G17" s="85"/>
      <c r="H17" s="83"/>
      <c r="I17" s="85"/>
      <c r="J17" s="83"/>
      <c r="K17" s="85"/>
      <c r="L17" s="83"/>
      <c r="M17" s="85"/>
      <c r="N17" s="83"/>
      <c r="O17" s="85"/>
      <c r="P17" s="83"/>
      <c r="Q17" s="85"/>
      <c r="R17" s="83"/>
      <c r="S17" s="85"/>
      <c r="T17" s="83"/>
      <c r="U17" s="85"/>
      <c r="V17" s="83"/>
      <c r="W17" s="85"/>
      <c r="X17" s="83"/>
      <c r="Y17" s="85"/>
      <c r="Z17" s="83"/>
      <c r="AA17" s="85"/>
      <c r="AB17" s="83"/>
      <c r="AC17" s="85"/>
      <c r="AD17" s="83"/>
      <c r="AE17" s="85"/>
      <c r="AF17" s="83"/>
      <c r="AG17" s="85"/>
      <c r="AH17" s="83"/>
      <c r="AI17" s="85"/>
      <c r="AJ17" s="83"/>
      <c r="AK17" s="85"/>
      <c r="AL17" s="83"/>
      <c r="AM17" s="85"/>
      <c r="AN17" s="83"/>
      <c r="AO17" s="85"/>
      <c r="AP17" s="83"/>
      <c r="AQ17" s="85"/>
      <c r="AR17" s="83"/>
      <c r="AS17" s="85"/>
      <c r="AT17" s="83"/>
      <c r="AU17" s="85"/>
      <c r="AV17" s="83"/>
      <c r="AW17" s="85"/>
      <c r="AX17" s="83"/>
      <c r="AY17" s="85"/>
      <c r="AZ17" s="83"/>
      <c r="BA17" s="85"/>
      <c r="BB17" s="83"/>
      <c r="BC17" s="85"/>
      <c r="BD17" s="83"/>
      <c r="BE17" s="85"/>
      <c r="BF17" s="83"/>
      <c r="BG17" s="85"/>
      <c r="BH17" s="83"/>
      <c r="BI17" s="85"/>
      <c r="BJ17" s="83"/>
      <c r="BK17" s="85"/>
      <c r="BL17" s="83"/>
      <c r="BM17" s="85"/>
      <c r="BN17" s="83"/>
      <c r="BO17" s="85"/>
      <c r="BP17" s="83"/>
      <c r="BQ17" s="85"/>
      <c r="BR17" s="83"/>
      <c r="BS17" s="85"/>
      <c r="BT17" s="83"/>
      <c r="BU17" s="85"/>
      <c r="BV17" s="83"/>
      <c r="BW17" s="85"/>
      <c r="BX17" s="83"/>
      <c r="BY17" s="85"/>
      <c r="BZ17" s="83"/>
      <c r="CA17" s="85"/>
      <c r="CB17" s="83"/>
      <c r="CC17" s="85"/>
      <c r="CD17" s="83"/>
      <c r="CE17" s="85"/>
      <c r="CF17" s="83"/>
      <c r="CG17" s="85"/>
      <c r="CH17" s="83"/>
      <c r="CI17" s="85"/>
      <c r="CJ17" s="83"/>
      <c r="CK17" s="85"/>
      <c r="CL17" s="83"/>
      <c r="CM17" s="85"/>
      <c r="CN17" s="83"/>
      <c r="CO17" s="85"/>
      <c r="CP17" s="83"/>
      <c r="CQ17" s="85"/>
      <c r="CR17" s="83"/>
      <c r="CS17" s="85"/>
      <c r="CT17" s="83"/>
      <c r="CU17" s="85"/>
      <c r="CV17" s="83"/>
      <c r="CW17" s="85"/>
      <c r="CX17" s="83"/>
      <c r="CY17" s="85"/>
    </row>
    <row r="18" spans="1:103" ht="15.75" x14ac:dyDescent="0.25">
      <c r="A18" s="83">
        <f>'Ein Tippschein'!A21</f>
        <v>26</v>
      </c>
      <c r="B18" s="100" t="str">
        <f>'Ein Tippschein'!B21</f>
        <v>Auswärts</v>
      </c>
      <c r="C18" s="84" t="str">
        <f>'Ein Tippschein'!F21</f>
        <v xml:space="preserve">Julbach </v>
      </c>
      <c r="D18" s="83">
        <f>_asp13</f>
        <v>0</v>
      </c>
      <c r="E18" s="85">
        <f>_gsp13</f>
        <v>0</v>
      </c>
      <c r="F18" s="83"/>
      <c r="G18" s="85"/>
      <c r="H18" s="83"/>
      <c r="I18" s="85"/>
      <c r="J18" s="83"/>
      <c r="K18" s="85"/>
      <c r="L18" s="83"/>
      <c r="M18" s="85"/>
      <c r="N18" s="83"/>
      <c r="O18" s="85"/>
      <c r="P18" s="83"/>
      <c r="Q18" s="85"/>
      <c r="R18" s="83"/>
      <c r="S18" s="85"/>
      <c r="T18" s="83"/>
      <c r="U18" s="85"/>
      <c r="V18" s="83"/>
      <c r="W18" s="85"/>
      <c r="X18" s="83"/>
      <c r="Y18" s="85"/>
      <c r="Z18" s="83"/>
      <c r="AA18" s="85"/>
      <c r="AB18" s="83"/>
      <c r="AC18" s="85"/>
      <c r="AD18" s="83"/>
      <c r="AE18" s="85"/>
      <c r="AF18" s="83"/>
      <c r="AG18" s="85"/>
      <c r="AH18" s="83"/>
      <c r="AI18" s="85"/>
      <c r="AJ18" s="83"/>
      <c r="AK18" s="85"/>
      <c r="AL18" s="83"/>
      <c r="AM18" s="85"/>
      <c r="AN18" s="83"/>
      <c r="AO18" s="85"/>
      <c r="AP18" s="83"/>
      <c r="AQ18" s="85"/>
      <c r="AR18" s="83"/>
      <c r="AS18" s="85"/>
      <c r="AT18" s="83"/>
      <c r="AU18" s="85"/>
      <c r="AV18" s="83"/>
      <c r="AW18" s="85"/>
      <c r="AX18" s="83"/>
      <c r="AY18" s="85"/>
      <c r="AZ18" s="83"/>
      <c r="BA18" s="85"/>
      <c r="BB18" s="83"/>
      <c r="BC18" s="85"/>
      <c r="BD18" s="83"/>
      <c r="BE18" s="85"/>
      <c r="BF18" s="83"/>
      <c r="BG18" s="85"/>
      <c r="BH18" s="83"/>
      <c r="BI18" s="85"/>
      <c r="BJ18" s="83"/>
      <c r="BK18" s="85"/>
      <c r="BL18" s="83"/>
      <c r="BM18" s="85"/>
      <c r="BN18" s="83"/>
      <c r="BO18" s="85"/>
      <c r="BP18" s="83"/>
      <c r="BQ18" s="85"/>
      <c r="BR18" s="83"/>
      <c r="BS18" s="85"/>
      <c r="BT18" s="83"/>
      <c r="BU18" s="85"/>
      <c r="BV18" s="83"/>
      <c r="BW18" s="85"/>
      <c r="BX18" s="83"/>
      <c r="BY18" s="85"/>
      <c r="BZ18" s="83"/>
      <c r="CA18" s="85"/>
      <c r="CB18" s="83"/>
      <c r="CC18" s="85"/>
      <c r="CD18" s="83"/>
      <c r="CE18" s="85"/>
      <c r="CF18" s="83"/>
      <c r="CG18" s="85"/>
      <c r="CH18" s="83"/>
      <c r="CI18" s="85"/>
      <c r="CJ18" s="83"/>
      <c r="CK18" s="85"/>
      <c r="CL18" s="83"/>
      <c r="CM18" s="85"/>
      <c r="CN18" s="83"/>
      <c r="CO18" s="85"/>
      <c r="CP18" s="83"/>
      <c r="CQ18" s="85"/>
      <c r="CR18" s="83"/>
      <c r="CS18" s="85"/>
      <c r="CT18" s="83"/>
      <c r="CU18" s="85"/>
      <c r="CV18" s="83"/>
      <c r="CW18" s="85"/>
      <c r="CX18" s="83"/>
      <c r="CY18" s="85"/>
    </row>
    <row r="19" spans="1:103" ht="15.75" hidden="1" x14ac:dyDescent="0.25">
      <c r="A19" s="83">
        <f>'Ein Tippschein'!A22</f>
        <v>0</v>
      </c>
      <c r="B19" s="100">
        <f>'Ein Tippschein'!B22</f>
        <v>0</v>
      </c>
      <c r="C19" s="84">
        <f>'Ein Tippschein'!F22</f>
        <v>0</v>
      </c>
      <c r="D19" s="83">
        <f>_asp14</f>
        <v>0</v>
      </c>
      <c r="E19" s="85">
        <f>_gsp14</f>
        <v>0</v>
      </c>
      <c r="F19" s="83"/>
      <c r="G19" s="85"/>
      <c r="H19" s="83"/>
      <c r="I19" s="85"/>
      <c r="J19" s="83"/>
      <c r="K19" s="85"/>
      <c r="L19" s="83"/>
      <c r="M19" s="85"/>
      <c r="N19" s="83"/>
      <c r="O19" s="85"/>
      <c r="P19" s="83"/>
      <c r="Q19" s="85"/>
      <c r="R19" s="83"/>
      <c r="S19" s="85"/>
      <c r="T19" s="83"/>
      <c r="U19" s="85"/>
      <c r="V19" s="83"/>
      <c r="W19" s="85"/>
      <c r="X19" s="83"/>
      <c r="Y19" s="85"/>
      <c r="Z19" s="83"/>
      <c r="AA19" s="85"/>
      <c r="AB19" s="83"/>
      <c r="AC19" s="85"/>
      <c r="AD19" s="83"/>
      <c r="AE19" s="85"/>
      <c r="AF19" s="83"/>
      <c r="AG19" s="85"/>
      <c r="AH19" s="83"/>
      <c r="AI19" s="85"/>
      <c r="AJ19" s="83"/>
      <c r="AK19" s="85"/>
      <c r="AL19" s="83"/>
      <c r="AM19" s="85"/>
      <c r="AN19" s="83"/>
      <c r="AO19" s="85"/>
      <c r="AP19" s="83"/>
      <c r="AQ19" s="85"/>
      <c r="AR19" s="83"/>
      <c r="AS19" s="85"/>
      <c r="AT19" s="83"/>
      <c r="AU19" s="85"/>
      <c r="AV19" s="83"/>
      <c r="AW19" s="85"/>
      <c r="AX19" s="83"/>
      <c r="AY19" s="85"/>
      <c r="AZ19" s="83"/>
      <c r="BA19" s="85"/>
      <c r="BB19" s="83"/>
      <c r="BC19" s="85"/>
      <c r="BD19" s="83"/>
      <c r="BE19" s="85"/>
      <c r="BF19" s="83"/>
      <c r="BG19" s="85"/>
      <c r="BH19" s="83"/>
      <c r="BI19" s="85"/>
      <c r="BJ19" s="83"/>
      <c r="BK19" s="85"/>
      <c r="BL19" s="83"/>
      <c r="BM19" s="85"/>
      <c r="BN19" s="83"/>
      <c r="BO19" s="85"/>
      <c r="BP19" s="83"/>
      <c r="BQ19" s="85"/>
      <c r="BR19" s="83"/>
      <c r="BS19" s="85"/>
      <c r="BT19" s="83"/>
      <c r="BU19" s="85"/>
      <c r="BV19" s="83"/>
      <c r="BW19" s="85"/>
      <c r="BX19" s="83"/>
      <c r="BY19" s="85"/>
      <c r="BZ19" s="83"/>
      <c r="CA19" s="85"/>
      <c r="CB19" s="83"/>
      <c r="CC19" s="85"/>
      <c r="CD19" s="83"/>
      <c r="CE19" s="85"/>
      <c r="CF19" s="83"/>
      <c r="CG19" s="85"/>
      <c r="CH19" s="83"/>
      <c r="CI19" s="85"/>
      <c r="CJ19" s="83"/>
      <c r="CK19" s="85"/>
      <c r="CL19" s="83"/>
      <c r="CM19" s="85"/>
      <c r="CN19" s="83"/>
      <c r="CO19" s="85"/>
      <c r="CP19" s="83"/>
      <c r="CQ19" s="85"/>
      <c r="CR19" s="83"/>
      <c r="CS19" s="85"/>
      <c r="CT19" s="83"/>
      <c r="CU19" s="85"/>
      <c r="CV19" s="83"/>
      <c r="CW19" s="85"/>
      <c r="CX19" s="83"/>
      <c r="CY19" s="85"/>
    </row>
    <row r="20" spans="1:103" ht="15.75" hidden="1" x14ac:dyDescent="0.25">
      <c r="A20" s="83">
        <f>'Ein Tippschein'!A23</f>
        <v>0</v>
      </c>
      <c r="B20" s="100">
        <f>'Ein Tippschein'!B23</f>
        <v>0</v>
      </c>
      <c r="C20" s="84">
        <f>'Ein Tippschein'!F23</f>
        <v>0</v>
      </c>
      <c r="D20" s="83">
        <f>_asp15</f>
        <v>0</v>
      </c>
      <c r="E20" s="85">
        <f>_gsp15</f>
        <v>0</v>
      </c>
      <c r="F20" s="83"/>
      <c r="G20" s="85"/>
      <c r="H20" s="83"/>
      <c r="I20" s="85"/>
      <c r="J20" s="83"/>
      <c r="K20" s="85"/>
      <c r="L20" s="83"/>
      <c r="M20" s="85"/>
      <c r="N20" s="83"/>
      <c r="O20" s="85"/>
      <c r="P20" s="83"/>
      <c r="Q20" s="85"/>
      <c r="R20" s="83"/>
      <c r="S20" s="85"/>
      <c r="T20" s="83"/>
      <c r="U20" s="85"/>
      <c r="V20" s="83"/>
      <c r="W20" s="85"/>
      <c r="X20" s="83"/>
      <c r="Y20" s="85"/>
      <c r="Z20" s="83"/>
      <c r="AA20" s="85"/>
      <c r="AB20" s="83"/>
      <c r="AC20" s="85"/>
      <c r="AD20" s="83"/>
      <c r="AE20" s="85"/>
      <c r="AF20" s="83"/>
      <c r="AG20" s="85"/>
      <c r="AH20" s="83"/>
      <c r="AI20" s="85"/>
      <c r="AJ20" s="83"/>
      <c r="AK20" s="85"/>
      <c r="AL20" s="83"/>
      <c r="AM20" s="85"/>
      <c r="AN20" s="83"/>
      <c r="AO20" s="85"/>
      <c r="AP20" s="83"/>
      <c r="AQ20" s="85"/>
      <c r="AR20" s="83"/>
      <c r="AS20" s="85"/>
      <c r="AT20" s="83"/>
      <c r="AU20" s="85"/>
      <c r="AV20" s="83"/>
      <c r="AW20" s="85"/>
      <c r="AX20" s="83"/>
      <c r="AY20" s="85"/>
      <c r="AZ20" s="83"/>
      <c r="BA20" s="85"/>
      <c r="BB20" s="83"/>
      <c r="BC20" s="85"/>
      <c r="BD20" s="83"/>
      <c r="BE20" s="85"/>
      <c r="BF20" s="83"/>
      <c r="BG20" s="85"/>
      <c r="BH20" s="83"/>
      <c r="BI20" s="85"/>
      <c r="BJ20" s="83"/>
      <c r="BK20" s="85"/>
      <c r="BL20" s="83"/>
      <c r="BM20" s="85"/>
      <c r="BN20" s="83"/>
      <c r="BO20" s="85"/>
      <c r="BP20" s="83"/>
      <c r="BQ20" s="85"/>
      <c r="BR20" s="83"/>
      <c r="BS20" s="85"/>
      <c r="BT20" s="83"/>
      <c r="BU20" s="85"/>
      <c r="BV20" s="83"/>
      <c r="BW20" s="85"/>
      <c r="BX20" s="83"/>
      <c r="BY20" s="85"/>
      <c r="BZ20" s="83"/>
      <c r="CA20" s="85"/>
      <c r="CB20" s="83"/>
      <c r="CC20" s="85"/>
      <c r="CD20" s="83"/>
      <c r="CE20" s="85"/>
      <c r="CF20" s="83"/>
      <c r="CG20" s="85"/>
      <c r="CH20" s="83"/>
      <c r="CI20" s="85"/>
      <c r="CJ20" s="83"/>
      <c r="CK20" s="85"/>
      <c r="CL20" s="83"/>
      <c r="CM20" s="85"/>
      <c r="CN20" s="83"/>
      <c r="CO20" s="85"/>
      <c r="CP20" s="83"/>
      <c r="CQ20" s="85"/>
      <c r="CR20" s="83"/>
      <c r="CS20" s="85"/>
      <c r="CT20" s="83"/>
      <c r="CU20" s="85"/>
      <c r="CV20" s="83"/>
      <c r="CW20" s="85"/>
      <c r="CX20" s="83"/>
      <c r="CY20" s="85"/>
    </row>
    <row r="21" spans="1:103" ht="102" customHeight="1" x14ac:dyDescent="0.2">
      <c r="A21" s="87"/>
      <c r="B21" s="86"/>
      <c r="C21" s="90" t="str">
        <f>'Ein Tippschein'!A25&amp;" "&amp;'Ein Tippschein'!E25</f>
        <v>Tabellenrang der ADmira nach Ende der Meisterschaft 2025/2026</v>
      </c>
      <c r="D21" s="88">
        <f>rang</f>
        <v>0</v>
      </c>
      <c r="E21" s="89"/>
      <c r="F21" s="88"/>
      <c r="G21" s="89"/>
      <c r="H21" s="88"/>
      <c r="I21" s="89"/>
      <c r="J21" s="88"/>
      <c r="K21" s="89"/>
      <c r="L21" s="88"/>
      <c r="M21" s="89"/>
      <c r="N21" s="88"/>
      <c r="O21" s="89"/>
      <c r="P21" s="88"/>
      <c r="Q21" s="89"/>
      <c r="R21" s="88"/>
      <c r="S21" s="89"/>
      <c r="T21" s="88"/>
      <c r="U21" s="89"/>
      <c r="V21" s="88"/>
      <c r="W21" s="89"/>
      <c r="X21" s="88"/>
      <c r="Y21" s="89"/>
      <c r="Z21" s="88"/>
      <c r="AA21" s="89"/>
      <c r="AB21" s="88"/>
      <c r="AC21" s="89"/>
      <c r="AD21" s="88"/>
      <c r="AE21" s="89"/>
      <c r="AF21" s="88"/>
      <c r="AG21" s="89"/>
      <c r="AH21" s="88"/>
      <c r="AI21" s="89"/>
      <c r="AJ21" s="88"/>
      <c r="AK21" s="89"/>
      <c r="AL21" s="88"/>
      <c r="AM21" s="89"/>
      <c r="AN21" s="88"/>
      <c r="AO21" s="89"/>
      <c r="AP21" s="88"/>
      <c r="AQ21" s="89"/>
      <c r="AR21" s="88"/>
      <c r="AS21" s="89"/>
      <c r="AT21" s="88"/>
      <c r="AU21" s="89"/>
      <c r="AV21" s="88"/>
      <c r="AW21" s="89"/>
      <c r="AX21" s="88"/>
      <c r="AY21" s="89"/>
      <c r="AZ21" s="88"/>
      <c r="BA21" s="89"/>
      <c r="BB21" s="88"/>
      <c r="BC21" s="89"/>
      <c r="BD21" s="88"/>
      <c r="BE21" s="89"/>
      <c r="BF21" s="88"/>
      <c r="BG21" s="89"/>
      <c r="BH21" s="88"/>
      <c r="BI21" s="89"/>
      <c r="BJ21" s="88"/>
      <c r="BK21" s="89"/>
      <c r="BL21" s="88"/>
      <c r="BM21" s="89"/>
      <c r="BN21" s="88"/>
      <c r="BO21" s="89"/>
      <c r="BP21" s="88"/>
      <c r="BQ21" s="89"/>
      <c r="BR21" s="88"/>
      <c r="BS21" s="89"/>
      <c r="BT21" s="88"/>
      <c r="BU21" s="89"/>
      <c r="BV21" s="88"/>
      <c r="BW21" s="89"/>
      <c r="BX21" s="88"/>
      <c r="BY21" s="89"/>
      <c r="BZ21" s="88"/>
      <c r="CA21" s="89"/>
      <c r="CB21" s="88"/>
      <c r="CC21" s="89"/>
      <c r="CD21" s="88"/>
      <c r="CE21" s="89"/>
      <c r="CF21" s="88"/>
      <c r="CG21" s="89"/>
      <c r="CH21" s="88"/>
      <c r="CI21" s="89"/>
      <c r="CJ21" s="88"/>
      <c r="CK21" s="89"/>
      <c r="CL21" s="88"/>
      <c r="CM21" s="89"/>
      <c r="CN21" s="88"/>
      <c r="CO21" s="89"/>
      <c r="CP21" s="88"/>
      <c r="CQ21" s="89"/>
      <c r="CR21" s="88"/>
      <c r="CS21" s="89"/>
      <c r="CT21" s="88"/>
      <c r="CU21" s="89"/>
      <c r="CV21" s="88"/>
      <c r="CW21" s="89"/>
      <c r="CX21" s="88"/>
      <c r="CY21" s="89"/>
    </row>
    <row r="22" spans="1:103" ht="102" customHeight="1" x14ac:dyDescent="0.2">
      <c r="A22" s="79"/>
      <c r="B22" s="86"/>
      <c r="C22" s="87" t="str">
        <f>'Ein Tippschein'!A26&amp;" "&amp;'Ein Tippschein'!E26</f>
        <v>Punkte der ADmira nach Ende der Meisterschaft 2025/2026</v>
      </c>
      <c r="D22" s="88">
        <f>$B$3+D63</f>
        <v>35</v>
      </c>
      <c r="E22" s="89"/>
      <c r="F22" s="88"/>
      <c r="G22" s="89"/>
      <c r="H22" s="88"/>
      <c r="I22" s="89"/>
      <c r="J22" s="88"/>
      <c r="K22" s="89"/>
      <c r="L22" s="88"/>
      <c r="M22" s="89"/>
      <c r="N22" s="88"/>
      <c r="O22" s="89"/>
      <c r="P22" s="88"/>
      <c r="Q22" s="89"/>
      <c r="R22" s="88"/>
      <c r="S22" s="89"/>
      <c r="T22" s="88"/>
      <c r="U22" s="89"/>
      <c r="V22" s="88"/>
      <c r="W22" s="89"/>
      <c r="X22" s="88"/>
      <c r="Y22" s="89"/>
      <c r="Z22" s="88"/>
      <c r="AA22" s="89"/>
      <c r="AB22" s="88"/>
      <c r="AC22" s="89"/>
      <c r="AD22" s="88"/>
      <c r="AE22" s="89"/>
      <c r="AF22" s="88"/>
      <c r="AG22" s="89"/>
      <c r="AH22" s="88"/>
      <c r="AI22" s="89"/>
      <c r="AJ22" s="88"/>
      <c r="AK22" s="89"/>
      <c r="AL22" s="88"/>
      <c r="AM22" s="89"/>
      <c r="AN22" s="88"/>
      <c r="AO22" s="89"/>
      <c r="AP22" s="88"/>
      <c r="AQ22" s="89"/>
      <c r="AR22" s="88"/>
      <c r="AS22" s="89"/>
      <c r="AT22" s="88"/>
      <c r="AU22" s="89"/>
      <c r="AV22" s="88"/>
      <c r="AW22" s="89"/>
      <c r="AX22" s="88"/>
      <c r="AY22" s="89"/>
      <c r="AZ22" s="88"/>
      <c r="BA22" s="89"/>
      <c r="BB22" s="88"/>
      <c r="BC22" s="89"/>
      <c r="BD22" s="88"/>
      <c r="BE22" s="89"/>
      <c r="BF22" s="88"/>
      <c r="BG22" s="89"/>
      <c r="BH22" s="88"/>
      <c r="BI22" s="89"/>
      <c r="BJ22" s="88"/>
      <c r="BK22" s="89"/>
      <c r="BL22" s="88"/>
      <c r="BM22" s="89"/>
      <c r="BN22" s="88"/>
      <c r="BO22" s="89"/>
      <c r="BP22" s="88"/>
      <c r="BQ22" s="89"/>
      <c r="BR22" s="88"/>
      <c r="BS22" s="89"/>
      <c r="BT22" s="88"/>
      <c r="BU22" s="89"/>
      <c r="BV22" s="88"/>
      <c r="BW22" s="89"/>
      <c r="BX22" s="88"/>
      <c r="BY22" s="89"/>
      <c r="BZ22" s="88"/>
      <c r="CA22" s="89"/>
      <c r="CB22" s="88"/>
      <c r="CC22" s="89"/>
      <c r="CD22" s="88"/>
      <c r="CE22" s="89"/>
      <c r="CF22" s="88"/>
      <c r="CG22" s="89"/>
      <c r="CH22" s="88"/>
      <c r="CI22" s="89"/>
      <c r="CJ22" s="88"/>
      <c r="CK22" s="89"/>
      <c r="CL22" s="88"/>
      <c r="CM22" s="89"/>
      <c r="CN22" s="88"/>
      <c r="CO22" s="89"/>
      <c r="CP22" s="88"/>
      <c r="CQ22" s="89"/>
      <c r="CR22" s="88"/>
      <c r="CS22" s="89"/>
      <c r="CT22" s="88"/>
      <c r="CU22" s="89"/>
      <c r="CV22" s="88"/>
      <c r="CW22" s="89"/>
      <c r="CX22" s="88"/>
      <c r="CY22" s="89"/>
    </row>
    <row r="23" spans="1:103" ht="102" customHeight="1" x14ac:dyDescent="0.2">
      <c r="A23" s="79"/>
      <c r="B23" s="86"/>
      <c r="C23" s="87" t="str">
        <f>'Ein Tippschein'!A27&amp;" "&amp;'Ein Tippschein'!E27</f>
        <v>Torverhältnis der ADmira nach Ende der Meisterschaft 2025/2026</v>
      </c>
      <c r="D23" s="88">
        <f>SUM(D6:D20)+$A$2</f>
        <v>19</v>
      </c>
      <c r="E23" s="89">
        <f>SUM(E6:E20)+$B$2</f>
        <v>17</v>
      </c>
      <c r="F23" s="88">
        <f t="shared" ref="F23:AK23" si="0">SUM(F6:F18)</f>
        <v>0</v>
      </c>
      <c r="G23" s="89">
        <f t="shared" si="0"/>
        <v>0</v>
      </c>
      <c r="H23" s="88">
        <f t="shared" si="0"/>
        <v>0</v>
      </c>
      <c r="I23" s="89">
        <f t="shared" si="0"/>
        <v>0</v>
      </c>
      <c r="J23" s="88">
        <f t="shared" si="0"/>
        <v>0</v>
      </c>
      <c r="K23" s="89">
        <f t="shared" si="0"/>
        <v>0</v>
      </c>
      <c r="L23" s="88">
        <f t="shared" si="0"/>
        <v>0</v>
      </c>
      <c r="M23" s="89">
        <f t="shared" si="0"/>
        <v>0</v>
      </c>
      <c r="N23" s="88">
        <f t="shared" si="0"/>
        <v>0</v>
      </c>
      <c r="O23" s="89">
        <f t="shared" si="0"/>
        <v>0</v>
      </c>
      <c r="P23" s="88">
        <f t="shared" si="0"/>
        <v>0</v>
      </c>
      <c r="Q23" s="89">
        <f t="shared" si="0"/>
        <v>0</v>
      </c>
      <c r="R23" s="88">
        <f t="shared" si="0"/>
        <v>0</v>
      </c>
      <c r="S23" s="89">
        <f t="shared" si="0"/>
        <v>0</v>
      </c>
      <c r="T23" s="88">
        <f t="shared" si="0"/>
        <v>0</v>
      </c>
      <c r="U23" s="89">
        <f t="shared" si="0"/>
        <v>0</v>
      </c>
      <c r="V23" s="88">
        <f t="shared" si="0"/>
        <v>0</v>
      </c>
      <c r="W23" s="89">
        <f t="shared" si="0"/>
        <v>0</v>
      </c>
      <c r="X23" s="88">
        <f t="shared" si="0"/>
        <v>0</v>
      </c>
      <c r="Y23" s="89">
        <f t="shared" si="0"/>
        <v>0</v>
      </c>
      <c r="Z23" s="88">
        <f t="shared" si="0"/>
        <v>0</v>
      </c>
      <c r="AA23" s="89">
        <f t="shared" si="0"/>
        <v>0</v>
      </c>
      <c r="AB23" s="88">
        <f t="shared" si="0"/>
        <v>0</v>
      </c>
      <c r="AC23" s="89">
        <f t="shared" si="0"/>
        <v>0</v>
      </c>
      <c r="AD23" s="88">
        <f t="shared" si="0"/>
        <v>0</v>
      </c>
      <c r="AE23" s="89">
        <f t="shared" si="0"/>
        <v>0</v>
      </c>
      <c r="AF23" s="88">
        <f t="shared" si="0"/>
        <v>0</v>
      </c>
      <c r="AG23" s="89">
        <f t="shared" si="0"/>
        <v>0</v>
      </c>
      <c r="AH23" s="88">
        <f t="shared" si="0"/>
        <v>0</v>
      </c>
      <c r="AI23" s="89">
        <f t="shared" si="0"/>
        <v>0</v>
      </c>
      <c r="AJ23" s="88">
        <f t="shared" si="0"/>
        <v>0</v>
      </c>
      <c r="AK23" s="89">
        <f t="shared" si="0"/>
        <v>0</v>
      </c>
      <c r="AL23" s="88">
        <f t="shared" ref="AL23:BQ23" si="1">SUM(AL6:AL18)</f>
        <v>0</v>
      </c>
      <c r="AM23" s="89">
        <f t="shared" si="1"/>
        <v>0</v>
      </c>
      <c r="AN23" s="88">
        <f t="shared" si="1"/>
        <v>0</v>
      </c>
      <c r="AO23" s="89">
        <f t="shared" si="1"/>
        <v>0</v>
      </c>
      <c r="AP23" s="88">
        <f t="shared" si="1"/>
        <v>0</v>
      </c>
      <c r="AQ23" s="89">
        <f t="shared" si="1"/>
        <v>0</v>
      </c>
      <c r="AR23" s="88">
        <f t="shared" si="1"/>
        <v>0</v>
      </c>
      <c r="AS23" s="89">
        <f t="shared" si="1"/>
        <v>0</v>
      </c>
      <c r="AT23" s="88">
        <f t="shared" si="1"/>
        <v>0</v>
      </c>
      <c r="AU23" s="89">
        <f t="shared" si="1"/>
        <v>0</v>
      </c>
      <c r="AV23" s="88">
        <f t="shared" si="1"/>
        <v>0</v>
      </c>
      <c r="AW23" s="89">
        <f t="shared" si="1"/>
        <v>0</v>
      </c>
      <c r="AX23" s="88">
        <f t="shared" si="1"/>
        <v>0</v>
      </c>
      <c r="AY23" s="89">
        <f t="shared" si="1"/>
        <v>0</v>
      </c>
      <c r="AZ23" s="88">
        <f t="shared" si="1"/>
        <v>0</v>
      </c>
      <c r="BA23" s="89">
        <f t="shared" si="1"/>
        <v>0</v>
      </c>
      <c r="BB23" s="88">
        <f t="shared" si="1"/>
        <v>0</v>
      </c>
      <c r="BC23" s="89">
        <f t="shared" si="1"/>
        <v>0</v>
      </c>
      <c r="BD23" s="88">
        <f t="shared" si="1"/>
        <v>0</v>
      </c>
      <c r="BE23" s="89">
        <f t="shared" si="1"/>
        <v>0</v>
      </c>
      <c r="BF23" s="88">
        <f t="shared" si="1"/>
        <v>0</v>
      </c>
      <c r="BG23" s="89">
        <f t="shared" si="1"/>
        <v>0</v>
      </c>
      <c r="BH23" s="88">
        <f t="shared" si="1"/>
        <v>0</v>
      </c>
      <c r="BI23" s="89">
        <f t="shared" si="1"/>
        <v>0</v>
      </c>
      <c r="BJ23" s="88">
        <f t="shared" si="1"/>
        <v>0</v>
      </c>
      <c r="BK23" s="89">
        <f t="shared" si="1"/>
        <v>0</v>
      </c>
      <c r="BL23" s="88">
        <f t="shared" si="1"/>
        <v>0</v>
      </c>
      <c r="BM23" s="89">
        <f t="shared" si="1"/>
        <v>0</v>
      </c>
      <c r="BN23" s="88">
        <f t="shared" si="1"/>
        <v>0</v>
      </c>
      <c r="BO23" s="89">
        <f t="shared" si="1"/>
        <v>0</v>
      </c>
      <c r="BP23" s="88">
        <f t="shared" si="1"/>
        <v>0</v>
      </c>
      <c r="BQ23" s="89">
        <f t="shared" si="1"/>
        <v>0</v>
      </c>
      <c r="BR23" s="88">
        <f t="shared" ref="BR23:CY23" si="2">SUM(BR6:BR18)</f>
        <v>0</v>
      </c>
      <c r="BS23" s="89">
        <f t="shared" si="2"/>
        <v>0</v>
      </c>
      <c r="BT23" s="88">
        <f t="shared" si="2"/>
        <v>0</v>
      </c>
      <c r="BU23" s="89">
        <f t="shared" si="2"/>
        <v>0</v>
      </c>
      <c r="BV23" s="88">
        <f t="shared" si="2"/>
        <v>0</v>
      </c>
      <c r="BW23" s="89">
        <f t="shared" si="2"/>
        <v>0</v>
      </c>
      <c r="BX23" s="88">
        <f t="shared" si="2"/>
        <v>0</v>
      </c>
      <c r="BY23" s="89">
        <f t="shared" si="2"/>
        <v>0</v>
      </c>
      <c r="BZ23" s="88">
        <f t="shared" si="2"/>
        <v>0</v>
      </c>
      <c r="CA23" s="89">
        <f t="shared" si="2"/>
        <v>0</v>
      </c>
      <c r="CB23" s="88">
        <f t="shared" si="2"/>
        <v>0</v>
      </c>
      <c r="CC23" s="89">
        <f t="shared" si="2"/>
        <v>0</v>
      </c>
      <c r="CD23" s="88">
        <f t="shared" si="2"/>
        <v>0</v>
      </c>
      <c r="CE23" s="89">
        <f t="shared" si="2"/>
        <v>0</v>
      </c>
      <c r="CF23" s="88">
        <f t="shared" si="2"/>
        <v>0</v>
      </c>
      <c r="CG23" s="89">
        <f t="shared" si="2"/>
        <v>0</v>
      </c>
      <c r="CH23" s="88">
        <f t="shared" si="2"/>
        <v>0</v>
      </c>
      <c r="CI23" s="89">
        <f t="shared" si="2"/>
        <v>0</v>
      </c>
      <c r="CJ23" s="88">
        <f t="shared" si="2"/>
        <v>0</v>
      </c>
      <c r="CK23" s="89">
        <f t="shared" si="2"/>
        <v>0</v>
      </c>
      <c r="CL23" s="88">
        <f t="shared" si="2"/>
        <v>0</v>
      </c>
      <c r="CM23" s="89">
        <f t="shared" si="2"/>
        <v>0</v>
      </c>
      <c r="CN23" s="88">
        <f t="shared" si="2"/>
        <v>0</v>
      </c>
      <c r="CO23" s="89">
        <f t="shared" si="2"/>
        <v>0</v>
      </c>
      <c r="CP23" s="88">
        <f t="shared" si="2"/>
        <v>0</v>
      </c>
      <c r="CQ23" s="89">
        <f t="shared" si="2"/>
        <v>0</v>
      </c>
      <c r="CR23" s="88">
        <f t="shared" si="2"/>
        <v>0</v>
      </c>
      <c r="CS23" s="89">
        <f t="shared" si="2"/>
        <v>0</v>
      </c>
      <c r="CT23" s="88">
        <f t="shared" si="2"/>
        <v>0</v>
      </c>
      <c r="CU23" s="89">
        <f t="shared" si="2"/>
        <v>0</v>
      </c>
      <c r="CV23" s="88">
        <f t="shared" si="2"/>
        <v>0</v>
      </c>
      <c r="CW23" s="89">
        <f t="shared" si="2"/>
        <v>0</v>
      </c>
      <c r="CX23" s="88">
        <f t="shared" si="2"/>
        <v>0</v>
      </c>
      <c r="CY23" s="89">
        <f t="shared" si="2"/>
        <v>0</v>
      </c>
    </row>
    <row r="24" spans="1:103" s="91" customFormat="1" ht="6.75" customHeight="1" x14ac:dyDescent="0.2"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2"/>
      <c r="O24" s="93"/>
      <c r="P24" s="92"/>
      <c r="Q24" s="93"/>
      <c r="R24" s="92"/>
      <c r="S24" s="93"/>
      <c r="T24" s="92"/>
      <c r="U24" s="93"/>
      <c r="V24" s="92"/>
      <c r="W24" s="93"/>
      <c r="X24" s="92"/>
      <c r="Y24" s="93"/>
      <c r="Z24" s="92"/>
      <c r="AA24" s="93"/>
      <c r="AB24" s="92"/>
      <c r="AC24" s="93"/>
      <c r="AD24" s="92"/>
      <c r="AE24" s="93"/>
      <c r="AF24" s="92"/>
      <c r="AG24" s="93"/>
      <c r="AH24" s="92"/>
      <c r="AI24" s="93"/>
      <c r="AJ24" s="92"/>
      <c r="AK24" s="93"/>
      <c r="AL24" s="92"/>
      <c r="AM24" s="93"/>
      <c r="AN24" s="92"/>
      <c r="AO24" s="93"/>
      <c r="AP24" s="92"/>
      <c r="AQ24" s="93"/>
      <c r="AR24" s="92"/>
      <c r="AS24" s="93"/>
      <c r="AT24" s="92"/>
      <c r="AU24" s="93"/>
      <c r="AV24" s="92"/>
      <c r="AW24" s="93"/>
      <c r="AX24" s="92"/>
      <c r="AY24" s="93"/>
      <c r="AZ24" s="92"/>
      <c r="BA24" s="93"/>
      <c r="BB24" s="92"/>
      <c r="BC24" s="93"/>
      <c r="BD24" s="92"/>
      <c r="BE24" s="93"/>
      <c r="BF24" s="92"/>
      <c r="BG24" s="93"/>
      <c r="BH24" s="92"/>
      <c r="BI24" s="93"/>
      <c r="BJ24" s="92"/>
      <c r="BK24" s="93"/>
      <c r="BL24" s="92"/>
      <c r="BM24" s="93"/>
      <c r="BN24" s="92"/>
      <c r="BO24" s="93"/>
      <c r="BP24" s="92"/>
      <c r="BQ24" s="93"/>
      <c r="BR24" s="92"/>
      <c r="BS24" s="93"/>
      <c r="BT24" s="92"/>
      <c r="BU24" s="93"/>
      <c r="BV24" s="92"/>
      <c r="BW24" s="93"/>
      <c r="BX24" s="92"/>
      <c r="BY24" s="93"/>
      <c r="BZ24" s="92"/>
      <c r="CA24" s="93"/>
      <c r="CB24" s="92"/>
      <c r="CC24" s="93"/>
      <c r="CD24" s="92"/>
      <c r="CE24" s="93"/>
      <c r="CF24" s="92"/>
      <c r="CG24" s="93"/>
      <c r="CH24" s="92"/>
      <c r="CI24" s="93"/>
      <c r="CJ24" s="92"/>
      <c r="CK24" s="93"/>
      <c r="CL24" s="92"/>
      <c r="CM24" s="93"/>
      <c r="CN24" s="92"/>
      <c r="CO24" s="93"/>
      <c r="CP24" s="92"/>
      <c r="CQ24" s="93"/>
      <c r="CR24" s="92"/>
      <c r="CS24" s="93"/>
      <c r="CT24" s="92"/>
      <c r="CU24" s="93"/>
      <c r="CV24" s="92"/>
      <c r="CW24" s="93"/>
      <c r="CX24" s="92"/>
      <c r="CY24" s="93"/>
    </row>
    <row r="25" spans="1:103" ht="6.75" customHeight="1" x14ac:dyDescent="0.2">
      <c r="A25" s="94"/>
      <c r="B25" s="94"/>
      <c r="C25" s="94"/>
      <c r="D25" s="95"/>
      <c r="E25" s="96"/>
      <c r="F25" s="95"/>
      <c r="G25" s="96"/>
      <c r="H25" s="95"/>
      <c r="I25" s="96"/>
      <c r="J25" s="95"/>
      <c r="K25" s="96"/>
      <c r="L25" s="95"/>
      <c r="M25" s="96"/>
      <c r="N25" s="95"/>
      <c r="O25" s="96"/>
      <c r="P25" s="95"/>
      <c r="Q25" s="96"/>
      <c r="R25" s="95"/>
      <c r="S25" s="96"/>
      <c r="T25" s="95"/>
      <c r="U25" s="96"/>
      <c r="V25" s="95"/>
      <c r="W25" s="96"/>
      <c r="X25" s="95"/>
      <c r="Y25" s="96"/>
      <c r="Z25" s="95"/>
      <c r="AA25" s="96"/>
      <c r="AB25" s="95"/>
      <c r="AC25" s="96"/>
      <c r="AD25" s="95"/>
      <c r="AE25" s="96"/>
      <c r="AF25" s="95"/>
      <c r="AG25" s="96"/>
      <c r="AH25" s="95"/>
      <c r="AI25" s="96"/>
      <c r="AJ25" s="95"/>
      <c r="AK25" s="96"/>
      <c r="AL25" s="95"/>
      <c r="AM25" s="96"/>
      <c r="AN25" s="95"/>
      <c r="AO25" s="96"/>
      <c r="AP25" s="95"/>
      <c r="AQ25" s="96"/>
      <c r="AR25" s="95"/>
      <c r="AS25" s="96"/>
      <c r="AT25" s="95"/>
      <c r="AU25" s="96"/>
      <c r="AV25" s="95"/>
      <c r="AW25" s="96"/>
      <c r="AX25" s="95"/>
      <c r="AY25" s="96"/>
      <c r="AZ25" s="95"/>
      <c r="BA25" s="96"/>
      <c r="BB25" s="95"/>
      <c r="BC25" s="96"/>
      <c r="BD25" s="95"/>
      <c r="BE25" s="96"/>
      <c r="BF25" s="95"/>
      <c r="BG25" s="96"/>
      <c r="BH25" s="95"/>
      <c r="BI25" s="96"/>
      <c r="BJ25" s="95"/>
      <c r="BK25" s="96"/>
      <c r="BL25" s="95"/>
      <c r="BM25" s="96"/>
      <c r="BN25" s="95"/>
      <c r="BO25" s="96"/>
      <c r="BP25" s="95"/>
      <c r="BQ25" s="96"/>
      <c r="BR25" s="95"/>
      <c r="BS25" s="96"/>
      <c r="BT25" s="95"/>
      <c r="BU25" s="96"/>
      <c r="BV25" s="95"/>
      <c r="BW25" s="96"/>
      <c r="BX25" s="95"/>
      <c r="BY25" s="96"/>
      <c r="BZ25" s="95"/>
      <c r="CA25" s="96"/>
      <c r="CB25" s="95"/>
      <c r="CC25" s="96"/>
      <c r="CD25" s="95"/>
      <c r="CE25" s="96"/>
      <c r="CF25" s="95"/>
      <c r="CG25" s="96"/>
      <c r="CH25" s="95"/>
      <c r="CI25" s="96"/>
      <c r="CJ25" s="95"/>
      <c r="CK25" s="96"/>
      <c r="CL25" s="95"/>
      <c r="CM25" s="96"/>
      <c r="CN25" s="95"/>
      <c r="CO25" s="96"/>
      <c r="CP25" s="95"/>
      <c r="CQ25" s="96"/>
      <c r="CR25" s="95"/>
      <c r="CS25" s="96"/>
      <c r="CT25" s="95"/>
      <c r="CU25" s="96"/>
      <c r="CV25" s="95"/>
      <c r="CW25" s="96"/>
      <c r="CX25" s="95"/>
      <c r="CY25" s="96"/>
    </row>
    <row r="26" spans="1:103" s="91" customFormat="1" ht="6.75" customHeight="1" x14ac:dyDescent="0.2">
      <c r="D26" s="92"/>
      <c r="E26" s="93"/>
      <c r="F26" s="92"/>
      <c r="G26" s="93"/>
      <c r="H26" s="92"/>
      <c r="I26" s="93"/>
      <c r="J26" s="92"/>
      <c r="K26" s="93"/>
      <c r="L26" s="92"/>
      <c r="M26" s="93"/>
      <c r="N26" s="92"/>
      <c r="O26" s="93"/>
      <c r="P26" s="92"/>
      <c r="Q26" s="93"/>
      <c r="R26" s="92"/>
      <c r="S26" s="93"/>
      <c r="T26" s="92"/>
      <c r="U26" s="93"/>
      <c r="V26" s="92"/>
      <c r="W26" s="93"/>
      <c r="X26" s="92"/>
      <c r="Y26" s="93"/>
      <c r="Z26" s="92"/>
      <c r="AA26" s="93"/>
      <c r="AB26" s="92"/>
      <c r="AC26" s="93"/>
      <c r="AD26" s="92"/>
      <c r="AE26" s="93"/>
      <c r="AF26" s="92"/>
      <c r="AG26" s="93"/>
      <c r="AH26" s="92"/>
      <c r="AI26" s="93"/>
      <c r="AJ26" s="92"/>
      <c r="AK26" s="93"/>
      <c r="AL26" s="92"/>
      <c r="AM26" s="93"/>
      <c r="AN26" s="92"/>
      <c r="AO26" s="93"/>
      <c r="AP26" s="92"/>
      <c r="AQ26" s="93"/>
      <c r="AR26" s="92"/>
      <c r="AS26" s="93"/>
      <c r="AT26" s="92"/>
      <c r="AU26" s="93"/>
      <c r="AV26" s="92"/>
      <c r="AW26" s="93"/>
      <c r="AX26" s="92"/>
      <c r="AY26" s="93"/>
      <c r="AZ26" s="92"/>
      <c r="BA26" s="93"/>
      <c r="BB26" s="92"/>
      <c r="BC26" s="93"/>
      <c r="BD26" s="92"/>
      <c r="BE26" s="93"/>
      <c r="BF26" s="92"/>
      <c r="BG26" s="93"/>
      <c r="BH26" s="92"/>
      <c r="BI26" s="93"/>
      <c r="BJ26" s="92"/>
      <c r="BK26" s="93"/>
      <c r="BL26" s="92"/>
      <c r="BM26" s="93"/>
      <c r="BN26" s="92"/>
      <c r="BO26" s="93"/>
      <c r="BP26" s="92"/>
      <c r="BQ26" s="93"/>
      <c r="BR26" s="92"/>
      <c r="BS26" s="93"/>
      <c r="BT26" s="92"/>
      <c r="BU26" s="93"/>
      <c r="BV26" s="92"/>
      <c r="BW26" s="93"/>
      <c r="BX26" s="92"/>
      <c r="BY26" s="93"/>
      <c r="BZ26" s="92"/>
      <c r="CA26" s="93"/>
      <c r="CB26" s="92"/>
      <c r="CC26" s="93"/>
      <c r="CD26" s="92"/>
      <c r="CE26" s="93"/>
      <c r="CF26" s="92"/>
      <c r="CG26" s="93"/>
      <c r="CH26" s="92"/>
      <c r="CI26" s="93"/>
      <c r="CJ26" s="92"/>
      <c r="CK26" s="93"/>
      <c r="CL26" s="92"/>
      <c r="CM26" s="93"/>
      <c r="CN26" s="92"/>
      <c r="CO26" s="93"/>
      <c r="CP26" s="92"/>
      <c r="CQ26" s="93"/>
      <c r="CR26" s="92"/>
      <c r="CS26" s="93"/>
      <c r="CT26" s="92"/>
      <c r="CU26" s="93"/>
      <c r="CV26" s="92"/>
      <c r="CW26" s="93"/>
      <c r="CX26" s="92"/>
      <c r="CY26" s="93"/>
    </row>
    <row r="27" spans="1:103" hidden="1" x14ac:dyDescent="0.2">
      <c r="C27" t="s">
        <v>55</v>
      </c>
      <c r="D27" s="83">
        <f>SUM(D6:D18)+$A$2</f>
        <v>19</v>
      </c>
      <c r="E27" s="85">
        <f>SUM(E6:E18)+$B$2</f>
        <v>17</v>
      </c>
      <c r="F27" s="83">
        <f>SUM(F6:F20)+$A$2</f>
        <v>19</v>
      </c>
      <c r="G27" s="85">
        <f>SUM(G6:G20)+$B$2</f>
        <v>17</v>
      </c>
      <c r="H27" s="83">
        <f>SUM(H6:H20)+$A$2</f>
        <v>19</v>
      </c>
      <c r="I27" s="85">
        <f>SUM(I6:I20)+$B$2</f>
        <v>17</v>
      </c>
      <c r="J27" s="83">
        <f>SUM(J6:J20)+$A$2</f>
        <v>19</v>
      </c>
      <c r="K27" s="85">
        <f>SUM(K6:K20)+$B$2</f>
        <v>17</v>
      </c>
      <c r="L27" s="83">
        <f>SUM(L6:L20)+$A$2</f>
        <v>19</v>
      </c>
      <c r="M27" s="85">
        <f>SUM(M6:M20)+$B$2</f>
        <v>17</v>
      </c>
      <c r="N27" s="83">
        <f>SUM(N6:N20)+$A$2</f>
        <v>19</v>
      </c>
      <c r="O27" s="85">
        <f>SUM(O6:O20)+$B$2</f>
        <v>17</v>
      </c>
      <c r="P27" s="83">
        <f>SUM(P6:P20)+$A$2</f>
        <v>19</v>
      </c>
      <c r="Q27" s="85">
        <f>SUM(Q6:Q20)+$B$2</f>
        <v>17</v>
      </c>
      <c r="R27" s="83">
        <f>SUM(R6:R20)+$A$2</f>
        <v>19</v>
      </c>
      <c r="S27" s="85">
        <f>SUM(S6:S20)+$B$2</f>
        <v>17</v>
      </c>
      <c r="T27" s="83">
        <f>SUM(T6:T20)+$A$2</f>
        <v>19</v>
      </c>
      <c r="U27" s="85">
        <f>SUM(U6:U20)+$B$2</f>
        <v>17</v>
      </c>
      <c r="V27" s="83">
        <f>SUM(V6:V20)+$A$2</f>
        <v>19</v>
      </c>
      <c r="W27" s="85">
        <f>SUM(W6:W20)+$B$2</f>
        <v>17</v>
      </c>
      <c r="X27" s="83">
        <f>SUM(X6:X20)+$A$2</f>
        <v>19</v>
      </c>
      <c r="Y27" s="85">
        <f>SUM(Y6:Y20)+$B$2</f>
        <v>17</v>
      </c>
      <c r="Z27" s="83">
        <f>SUM(Z6:Z20)+$A$2</f>
        <v>19</v>
      </c>
      <c r="AA27" s="85">
        <f>SUM(AA6:AA20)+$B$2</f>
        <v>17</v>
      </c>
      <c r="AB27" s="83">
        <f>SUM(AB6:AB20)+$A$2</f>
        <v>19</v>
      </c>
      <c r="AC27" s="85">
        <f>SUM(AC6:AC20)+$B$2</f>
        <v>17</v>
      </c>
      <c r="AD27" s="83">
        <f>SUM(AD6:AD20)+$A$2</f>
        <v>19</v>
      </c>
      <c r="AE27" s="85">
        <f>SUM(AE6:AE20)+$B$2</f>
        <v>17</v>
      </c>
      <c r="AF27" s="83">
        <f>SUM(AF6:AF20)+$A$2</f>
        <v>19</v>
      </c>
      <c r="AG27" s="85">
        <f>SUM(AG6:AG20)+$B$2</f>
        <v>17</v>
      </c>
      <c r="AH27" s="83">
        <f>SUM(AH6:AH20)+$A$2</f>
        <v>19</v>
      </c>
      <c r="AI27" s="85">
        <f>SUM(AI6:AI20)+$B$2</f>
        <v>17</v>
      </c>
      <c r="AJ27" s="83">
        <f>SUM(AJ6:AJ20)+$A$2</f>
        <v>19</v>
      </c>
      <c r="AK27" s="85">
        <f>SUM(AK6:AK20)+$B$2</f>
        <v>17</v>
      </c>
      <c r="AL27" s="83">
        <f>SUM(AL6:AL20)+$A$2</f>
        <v>19</v>
      </c>
      <c r="AM27" s="85">
        <f>SUM(AM6:AM20)+$B$2</f>
        <v>17</v>
      </c>
      <c r="AN27" s="83">
        <f>SUM(AN6:AN20)+$A$2</f>
        <v>19</v>
      </c>
      <c r="AO27" s="85">
        <f>SUM(AO6:AO20)+$B$2</f>
        <v>17</v>
      </c>
      <c r="AP27" s="83">
        <f>SUM(AP6:AP20)+$A$2</f>
        <v>19</v>
      </c>
      <c r="AQ27" s="85">
        <f>SUM(AQ6:AQ20)+$B$2</f>
        <v>17</v>
      </c>
      <c r="AR27" s="83">
        <f>SUM(AR6:AR20)+$A$2</f>
        <v>19</v>
      </c>
      <c r="AS27" s="85">
        <f>SUM(AS6:AS20)+$B$2</f>
        <v>17</v>
      </c>
      <c r="AT27" s="83">
        <f>SUM(AT6:AT20)+$A$2</f>
        <v>19</v>
      </c>
      <c r="AU27" s="85">
        <f>SUM(AU6:AU20)+$B$2</f>
        <v>17</v>
      </c>
      <c r="AV27" s="83">
        <f>SUM(AV6:AV20)+$A$2</f>
        <v>19</v>
      </c>
      <c r="AW27" s="85">
        <f>SUM(AW6:AW20)+$B$2</f>
        <v>17</v>
      </c>
      <c r="AX27" s="83">
        <f>SUM(AX6:AX20)+$A$2</f>
        <v>19</v>
      </c>
      <c r="AY27" s="85">
        <f>SUM(AY6:AY20)+$B$2</f>
        <v>17</v>
      </c>
      <c r="AZ27" s="83">
        <f>SUM(AZ6:AZ20)+$A$2</f>
        <v>19</v>
      </c>
      <c r="BA27" s="85">
        <f>SUM(BA6:BA20)+$B$2</f>
        <v>17</v>
      </c>
      <c r="BB27" s="83">
        <f>SUM(BB6:BB20)+$A$2</f>
        <v>19</v>
      </c>
      <c r="BC27" s="85">
        <f>SUM(BC6:BC20)+$B$2</f>
        <v>17</v>
      </c>
      <c r="BD27" s="83">
        <f>SUM(BD6:BD20)+$A$2</f>
        <v>19</v>
      </c>
      <c r="BE27" s="85">
        <f>SUM(BE6:BE20)+$B$2</f>
        <v>17</v>
      </c>
      <c r="BF27" s="83">
        <f>SUM(BF6:BF20)+$A$2</f>
        <v>19</v>
      </c>
      <c r="BG27" s="85">
        <f>SUM(BG6:BG20)+$B$2</f>
        <v>17</v>
      </c>
      <c r="BH27" s="83">
        <f>SUM(BH6:BH20)+$A$2</f>
        <v>19</v>
      </c>
      <c r="BI27" s="85">
        <f>SUM(BI6:BI20)+$B$2</f>
        <v>17</v>
      </c>
      <c r="BJ27" s="83">
        <f>SUM(BJ6:BJ20)+$A$2</f>
        <v>19</v>
      </c>
      <c r="BK27" s="85">
        <f>SUM(BK6:BK20)+$B$2</f>
        <v>17</v>
      </c>
      <c r="BL27" s="83">
        <f>SUM(BL6:BL20)+$A$2</f>
        <v>19</v>
      </c>
      <c r="BM27" s="85">
        <f>SUM(BM6:BM20)+$B$2</f>
        <v>17</v>
      </c>
      <c r="BN27" s="83">
        <f>SUM(BN6:BN20)+$A$2</f>
        <v>19</v>
      </c>
      <c r="BO27" s="85">
        <f>SUM(BO6:BO20)+$B$2</f>
        <v>17</v>
      </c>
      <c r="BP27" s="83">
        <f>SUM(BP6:BP20)+$A$2</f>
        <v>19</v>
      </c>
      <c r="BQ27" s="85">
        <f>SUM(BQ6:BQ20)+$B$2</f>
        <v>17</v>
      </c>
      <c r="BR27" s="83">
        <f>SUM(BR6:BR20)+$A$2</f>
        <v>19</v>
      </c>
      <c r="BS27" s="85">
        <f>SUM(BS6:BS20)+$B$2</f>
        <v>17</v>
      </c>
      <c r="BT27" s="83">
        <f>SUM(BT6:BT20)+$A$2</f>
        <v>19</v>
      </c>
      <c r="BU27" s="85">
        <f>SUM(BU6:BU20)+$B$2</f>
        <v>17</v>
      </c>
      <c r="BV27" s="83">
        <f>SUM(BV6:BV20)+$A$2</f>
        <v>19</v>
      </c>
      <c r="BW27" s="85">
        <f>SUM(BW6:BW20)+$B$2</f>
        <v>17</v>
      </c>
      <c r="BX27" s="83">
        <f>SUM(BX6:BX20)+$A$2</f>
        <v>19</v>
      </c>
      <c r="BY27" s="85">
        <f>SUM(BY6:BY20)+$B$2</f>
        <v>17</v>
      </c>
      <c r="BZ27" s="83">
        <f>SUM(BZ6:BZ20)+$A$2</f>
        <v>19</v>
      </c>
      <c r="CA27" s="85">
        <f>SUM(CA6:CA20)+$B$2</f>
        <v>17</v>
      </c>
      <c r="CB27" s="83">
        <f>SUM(CB6:CB20)+$A$2</f>
        <v>19</v>
      </c>
      <c r="CC27" s="85">
        <f>SUM(CC6:CC20)+$B$2</f>
        <v>17</v>
      </c>
      <c r="CD27" s="83">
        <f>SUM(CD6:CD20)+$A$2</f>
        <v>19</v>
      </c>
      <c r="CE27" s="85">
        <f>SUM(CE6:CE20)+$B$2</f>
        <v>17</v>
      </c>
      <c r="CF27" s="83">
        <f>SUM(CF6:CF20)+$A$2</f>
        <v>19</v>
      </c>
      <c r="CG27" s="85">
        <f>SUM(CG6:CG20)+$B$2</f>
        <v>17</v>
      </c>
      <c r="CH27" s="83">
        <f>SUM(CH6:CH20)+$A$2</f>
        <v>19</v>
      </c>
      <c r="CI27" s="85">
        <f>SUM(CI6:CI20)+$B$2</f>
        <v>17</v>
      </c>
      <c r="CJ27" s="83">
        <f>SUM(CJ6:CJ20)+$A$2</f>
        <v>19</v>
      </c>
      <c r="CK27" s="85">
        <f>SUM(CK6:CK20)+$B$2</f>
        <v>17</v>
      </c>
      <c r="CL27" s="83">
        <f>SUM(CL6:CL20)+$A$2</f>
        <v>19</v>
      </c>
      <c r="CM27" s="85">
        <f>SUM(CM6:CM20)+$B$2</f>
        <v>17</v>
      </c>
      <c r="CN27" s="83">
        <f>SUM(CN6:CN20)+$A$2</f>
        <v>19</v>
      </c>
      <c r="CO27" s="85">
        <f>SUM(CO6:CO20)+$B$2</f>
        <v>17</v>
      </c>
      <c r="CP27" s="83">
        <f>SUM(CP6:CP20)+$A$2</f>
        <v>19</v>
      </c>
      <c r="CQ27" s="85">
        <f>SUM(CQ6:CQ20)+$B$2</f>
        <v>17</v>
      </c>
      <c r="CR27" s="83">
        <f>SUM(CR6:CR20)+$A$2</f>
        <v>19</v>
      </c>
      <c r="CS27" s="85">
        <f>SUM(CS6:CS20)+$B$2</f>
        <v>17</v>
      </c>
      <c r="CT27" s="83">
        <f>SUM(CT6:CT20)+$A$2</f>
        <v>19</v>
      </c>
      <c r="CU27" s="85">
        <f>SUM(CU6:CU20)+$B$2</f>
        <v>17</v>
      </c>
      <c r="CV27" s="83">
        <f>SUM(CV6:CV20)+$A$2</f>
        <v>19</v>
      </c>
      <c r="CW27" s="85">
        <f>SUM(CW6:CW20)+$B$2</f>
        <v>17</v>
      </c>
      <c r="CX27" s="83">
        <f>SUM(CX6:CX20)+$A$2</f>
        <v>19</v>
      </c>
      <c r="CY27" s="85">
        <f>SUM(CY6:CY20)+$B$2</f>
        <v>17</v>
      </c>
    </row>
    <row r="28" spans="1:103" hidden="1" x14ac:dyDescent="0.2">
      <c r="C28" t="s">
        <v>56</v>
      </c>
      <c r="D28" s="83">
        <f>SUM(D30:D42)+B3</f>
        <v>33</v>
      </c>
      <c r="E28" s="85"/>
      <c r="F28" s="83">
        <f>SUM(F30:F42)+D3</f>
        <v>0</v>
      </c>
      <c r="G28" s="85"/>
      <c r="H28" s="83">
        <f>SUM(H30:H42)+F3</f>
        <v>0</v>
      </c>
      <c r="I28" s="85"/>
      <c r="J28" s="83">
        <f>SUM(J30:J42)+H3</f>
        <v>0</v>
      </c>
      <c r="K28" s="85"/>
      <c r="L28" s="83">
        <f>SUM(L30:L42)+J3</f>
        <v>0</v>
      </c>
      <c r="M28" s="85"/>
      <c r="N28" s="83">
        <f>SUM(N30:N42)+L3</f>
        <v>0</v>
      </c>
      <c r="O28" s="85"/>
      <c r="P28" s="83">
        <f>SUM(P30:P42)+N3</f>
        <v>0</v>
      </c>
      <c r="Q28" s="85"/>
      <c r="R28" s="83">
        <f>SUM(R30:R42)+P3</f>
        <v>0</v>
      </c>
      <c r="S28" s="85"/>
      <c r="T28" s="83">
        <f>SUM(T30:T42)+R3</f>
        <v>0</v>
      </c>
      <c r="U28" s="85"/>
      <c r="V28" s="83">
        <f>SUM(V30:V42)+T3</f>
        <v>0</v>
      </c>
      <c r="W28" s="85"/>
      <c r="X28" s="83">
        <f>SUM(X30:X42)+V3</f>
        <v>0</v>
      </c>
      <c r="Y28" s="85"/>
      <c r="Z28" s="83">
        <f>SUM(Z30:Z42)+X3</f>
        <v>0</v>
      </c>
      <c r="AA28" s="85"/>
      <c r="AB28" s="83">
        <f>SUM(AB30:AB42)+Z3</f>
        <v>0</v>
      </c>
      <c r="AC28" s="85"/>
      <c r="AD28" s="83">
        <f>SUM(AD30:AD42)+AB3</f>
        <v>0</v>
      </c>
      <c r="AE28" s="85"/>
      <c r="AF28" s="83">
        <f>SUM(AF30:AF42)+AD3</f>
        <v>0</v>
      </c>
      <c r="AG28" s="85"/>
      <c r="AH28" s="83">
        <f>SUM(AH30:AH42)+AF3</f>
        <v>0</v>
      </c>
      <c r="AI28" s="85"/>
      <c r="AJ28" s="83">
        <f>SUM(AJ30:AJ42)+AH3</f>
        <v>0</v>
      </c>
      <c r="AK28" s="85"/>
      <c r="AL28" s="83">
        <f>SUM(AL30:AL42)+AJ3</f>
        <v>0</v>
      </c>
      <c r="AM28" s="85"/>
      <c r="AN28" s="83">
        <f>SUM(AN30:AN42)+AL3</f>
        <v>0</v>
      </c>
      <c r="AO28" s="85"/>
      <c r="AP28" s="83">
        <f>SUM(AP30:AP42)+AN3</f>
        <v>0</v>
      </c>
      <c r="AQ28" s="85"/>
      <c r="AR28" s="83">
        <f>SUM(AR30:AR42)+AP3</f>
        <v>0</v>
      </c>
      <c r="AS28" s="85"/>
      <c r="AT28" s="83">
        <f>SUM(AT30:AT42)+AR3</f>
        <v>0</v>
      </c>
      <c r="AU28" s="85"/>
      <c r="AV28" s="83">
        <f>SUM(AV30:AV42)+AT3</f>
        <v>0</v>
      </c>
      <c r="AW28" s="85"/>
      <c r="AX28" s="83">
        <f>SUM(AX30:AX42)+AV3</f>
        <v>0</v>
      </c>
      <c r="AY28" s="85"/>
      <c r="AZ28" s="83">
        <f>SUM(AZ30:AZ42)+AX3</f>
        <v>0</v>
      </c>
      <c r="BA28" s="85"/>
      <c r="BB28" s="83">
        <f>SUM(BB30:BB42)+AZ3</f>
        <v>0</v>
      </c>
      <c r="BC28" s="85"/>
      <c r="BD28" s="83">
        <f>SUM(BD30:BD42)+BB3</f>
        <v>0</v>
      </c>
      <c r="BE28" s="85"/>
      <c r="BF28" s="83">
        <f>SUM(BF30:BF42)+BD3</f>
        <v>0</v>
      </c>
      <c r="BG28" s="85"/>
      <c r="BH28" s="83">
        <f>SUM(BH30:BH42)+BF3</f>
        <v>0</v>
      </c>
      <c r="BI28" s="85"/>
      <c r="BJ28" s="83">
        <f>SUM(BJ30:BJ42)+BH3</f>
        <v>0</v>
      </c>
      <c r="BK28" s="85"/>
      <c r="BL28" s="83">
        <f>SUM(BL30:BL42)+BJ3</f>
        <v>0</v>
      </c>
      <c r="BM28" s="85"/>
      <c r="BN28" s="83">
        <f>SUM(BN30:BN42)+BL3</f>
        <v>0</v>
      </c>
      <c r="BO28" s="85"/>
      <c r="BP28" s="83">
        <f>SUM(BP30:BP42)+BN3</f>
        <v>0</v>
      </c>
      <c r="BQ28" s="85"/>
      <c r="BR28" s="83">
        <f>SUM(BR30:BR42)+BP3</f>
        <v>0</v>
      </c>
      <c r="BS28" s="85"/>
      <c r="BT28" s="83">
        <f>SUM(BT30:BT42)+BR3</f>
        <v>0</v>
      </c>
      <c r="BU28" s="85"/>
      <c r="BV28" s="83">
        <f>SUM(BV30:BV42)+BT3</f>
        <v>0</v>
      </c>
      <c r="BW28" s="85"/>
      <c r="BX28" s="83">
        <f>SUM(BX30:BX42)+BV3</f>
        <v>0</v>
      </c>
      <c r="BY28" s="85"/>
      <c r="BZ28" s="83">
        <f>SUM(BZ30:BZ42)+BX3</f>
        <v>0</v>
      </c>
      <c r="CA28" s="85"/>
      <c r="CB28" s="83">
        <f>SUM(CB30:CB42)+BZ3</f>
        <v>0</v>
      </c>
      <c r="CC28" s="85"/>
      <c r="CD28" s="83">
        <f>SUM(CD30:CD42)+CB3</f>
        <v>0</v>
      </c>
      <c r="CE28" s="85"/>
      <c r="CF28" s="83">
        <f>SUM(CF30:CF42)+CD3</f>
        <v>0</v>
      </c>
      <c r="CG28" s="85"/>
      <c r="CH28" s="83">
        <f>SUM(CH30:CH42)+CF3</f>
        <v>0</v>
      </c>
      <c r="CI28" s="85"/>
      <c r="CJ28" s="83">
        <f>SUM(CJ30:CJ42)+CH3</f>
        <v>0</v>
      </c>
      <c r="CK28" s="85"/>
      <c r="CL28" s="83">
        <f>SUM(CL30:CL42)+CJ3</f>
        <v>0</v>
      </c>
      <c r="CM28" s="85"/>
      <c r="CN28" s="83">
        <f>SUM(CN30:CN42)+CL3</f>
        <v>0</v>
      </c>
      <c r="CO28" s="85"/>
      <c r="CP28" s="83">
        <f>SUM(CP30:CP42)+CN3</f>
        <v>0</v>
      </c>
      <c r="CQ28" s="85"/>
      <c r="CR28" s="83">
        <f>SUM(CR30:CR42)+CP3</f>
        <v>0</v>
      </c>
      <c r="CS28" s="85"/>
      <c r="CT28" s="83">
        <f>SUM(CT30:CT42)+CR3</f>
        <v>0</v>
      </c>
      <c r="CU28" s="85"/>
      <c r="CV28" s="83">
        <f>SUM(CV30:CV42)+CT3</f>
        <v>0</v>
      </c>
      <c r="CW28" s="85"/>
      <c r="CX28" s="83">
        <f>SUM(CX30:CX42)+CV3</f>
        <v>0</v>
      </c>
      <c r="CY28" s="85"/>
    </row>
    <row r="29" spans="1:103" hidden="1" x14ac:dyDescent="0.2">
      <c r="D29" s="83"/>
      <c r="E29" s="85"/>
      <c r="F29" s="83"/>
      <c r="G29" s="85"/>
      <c r="H29" s="83"/>
      <c r="I29" s="85"/>
      <c r="J29" s="83"/>
      <c r="K29" s="85"/>
      <c r="L29" s="83"/>
      <c r="M29" s="85"/>
      <c r="N29" s="83"/>
      <c r="O29" s="85"/>
      <c r="P29" s="83"/>
      <c r="Q29" s="85"/>
      <c r="R29" s="83"/>
      <c r="S29" s="85"/>
      <c r="T29" s="83"/>
      <c r="U29" s="85"/>
      <c r="V29" s="83"/>
      <c r="W29" s="85"/>
      <c r="X29" s="83"/>
      <c r="Y29" s="85"/>
      <c r="Z29" s="83"/>
      <c r="AA29" s="85"/>
      <c r="AB29" s="83"/>
      <c r="AC29" s="85"/>
      <c r="AD29" s="83"/>
      <c r="AE29" s="85"/>
      <c r="AF29" s="83"/>
      <c r="AG29" s="85"/>
      <c r="AH29" s="83"/>
      <c r="AI29" s="85"/>
      <c r="AJ29" s="83"/>
      <c r="AK29" s="85"/>
      <c r="AL29" s="83"/>
      <c r="AM29" s="85"/>
      <c r="AN29" s="83"/>
      <c r="AO29" s="85"/>
      <c r="AP29" s="83"/>
      <c r="AQ29" s="85"/>
      <c r="AR29" s="83"/>
      <c r="AS29" s="85"/>
      <c r="AT29" s="83"/>
      <c r="AU29" s="85"/>
      <c r="AV29" s="83"/>
      <c r="AW29" s="85"/>
      <c r="AX29" s="83"/>
      <c r="AY29" s="85"/>
      <c r="AZ29" s="83"/>
      <c r="BA29" s="85"/>
      <c r="BB29" s="83"/>
      <c r="BC29" s="85"/>
      <c r="BD29" s="83"/>
      <c r="BE29" s="85"/>
      <c r="BF29" s="83"/>
      <c r="BG29" s="85"/>
      <c r="BH29" s="83"/>
      <c r="BI29" s="85"/>
      <c r="BJ29" s="83"/>
      <c r="BK29" s="85"/>
      <c r="BL29" s="83"/>
      <c r="BM29" s="85"/>
      <c r="BN29" s="83"/>
      <c r="BO29" s="85"/>
      <c r="BP29" s="83"/>
      <c r="BQ29" s="85"/>
      <c r="BR29" s="83"/>
      <c r="BS29" s="85"/>
      <c r="BT29" s="83"/>
      <c r="BU29" s="85"/>
      <c r="BV29" s="83"/>
      <c r="BW29" s="85"/>
      <c r="BX29" s="83"/>
      <c r="BY29" s="85"/>
      <c r="BZ29" s="83"/>
      <c r="CA29" s="85"/>
      <c r="CB29" s="83"/>
      <c r="CC29" s="85"/>
      <c r="CD29" s="83"/>
      <c r="CE29" s="85"/>
      <c r="CF29" s="83"/>
      <c r="CG29" s="85"/>
      <c r="CH29" s="83"/>
      <c r="CI29" s="85"/>
      <c r="CJ29" s="83"/>
      <c r="CK29" s="85"/>
      <c r="CL29" s="83"/>
      <c r="CM29" s="85"/>
      <c r="CN29" s="83"/>
      <c r="CO29" s="85"/>
      <c r="CP29" s="83"/>
      <c r="CQ29" s="85"/>
      <c r="CR29" s="83"/>
      <c r="CS29" s="85"/>
      <c r="CT29" s="83"/>
      <c r="CU29" s="85"/>
      <c r="CV29" s="83"/>
      <c r="CW29" s="85"/>
      <c r="CX29" s="83"/>
      <c r="CY29" s="85"/>
    </row>
    <row r="30" spans="1:103" hidden="1" x14ac:dyDescent="0.2">
      <c r="A30" s="83">
        <f t="shared" ref="A30:A40" si="3">A6</f>
        <v>14</v>
      </c>
      <c r="D30" s="83">
        <f t="shared" ref="D30:D42" si="4">IF(D6="","",IF(D6=E6,1,IF(D6&gt;E6,3,0)))</f>
        <v>1</v>
      </c>
      <c r="E30" s="85"/>
      <c r="F30" s="83" t="str">
        <f t="shared" ref="F30:F40" si="5">IF(F6="","",IF(F6=G6,1,IF(F6&gt;G6,3,0)))</f>
        <v/>
      </c>
      <c r="G30" s="85"/>
      <c r="H30" s="83" t="str">
        <f t="shared" ref="H30:H40" si="6">IF(H6="","",IF(H6=I6,1,IF(H6&gt;I6,3,0)))</f>
        <v/>
      </c>
      <c r="I30" s="85"/>
      <c r="J30" s="83" t="str">
        <f t="shared" ref="J30:J40" si="7">IF(J6="","",IF(J6=K6,1,IF(J6&gt;K6,3,0)))</f>
        <v/>
      </c>
      <c r="K30" s="85"/>
      <c r="L30" s="83" t="str">
        <f t="shared" ref="L30:L40" si="8">IF(L6="","",IF(L6=M6,1,IF(L6&gt;M6,3,0)))</f>
        <v/>
      </c>
      <c r="M30" s="85"/>
      <c r="N30" s="83" t="str">
        <f t="shared" ref="N30:N40" si="9">IF(N6="","",IF(N6=O6,1,IF(N6&gt;O6,3,0)))</f>
        <v/>
      </c>
      <c r="O30" s="85"/>
      <c r="P30" s="83" t="str">
        <f t="shared" ref="P30:P40" si="10">IF(P6="","",IF(P6=Q6,1,IF(P6&gt;Q6,3,0)))</f>
        <v/>
      </c>
      <c r="Q30" s="85"/>
      <c r="R30" s="83" t="str">
        <f t="shared" ref="R30:R40" si="11">IF(R6="","",IF(R6=S6,1,IF(R6&gt;S6,3,0)))</f>
        <v/>
      </c>
      <c r="S30" s="85"/>
      <c r="T30" s="83" t="str">
        <f t="shared" ref="T30:T40" si="12">IF(T6="","",IF(T6=U6,1,IF(T6&gt;U6,3,0)))</f>
        <v/>
      </c>
      <c r="U30" s="85"/>
      <c r="V30" s="83" t="str">
        <f t="shared" ref="V30:V40" si="13">IF(V6="","",IF(V6=W6,1,IF(V6&gt;W6,3,0)))</f>
        <v/>
      </c>
      <c r="W30" s="85"/>
      <c r="X30" s="83" t="str">
        <f t="shared" ref="X30:X40" si="14">IF(X6="","",IF(X6=Y6,1,IF(X6&gt;Y6,3,0)))</f>
        <v/>
      </c>
      <c r="Y30" s="85"/>
      <c r="Z30" s="83" t="str">
        <f t="shared" ref="Z30:Z40" si="15">IF(Z6="","",IF(Z6=AA6,1,IF(Z6&gt;AA6,3,0)))</f>
        <v/>
      </c>
      <c r="AA30" s="85"/>
      <c r="AB30" s="83" t="str">
        <f t="shared" ref="AB30:AB40" si="16">IF(AB6="","",IF(AB6=AC6,1,IF(AB6&gt;AC6,3,0)))</f>
        <v/>
      </c>
      <c r="AC30" s="85"/>
      <c r="AD30" s="83" t="str">
        <f t="shared" ref="AD30:AD40" si="17">IF(AD6="","",IF(AD6=AE6,1,IF(AD6&gt;AE6,3,0)))</f>
        <v/>
      </c>
      <c r="AE30" s="85"/>
      <c r="AF30" s="83" t="str">
        <f t="shared" ref="AF30:AF40" si="18">IF(AF6="","",IF(AF6=AG6,1,IF(AF6&gt;AG6,3,0)))</f>
        <v/>
      </c>
      <c r="AG30" s="85"/>
      <c r="AH30" s="83" t="str">
        <f t="shared" ref="AH30:AH40" si="19">IF(AH6="","",IF(AH6=AI6,1,IF(AH6&gt;AI6,3,0)))</f>
        <v/>
      </c>
      <c r="AI30" s="85"/>
      <c r="AJ30" s="83" t="str">
        <f t="shared" ref="AJ30:AJ40" si="20">IF(AJ6="","",IF(AJ6=AK6,1,IF(AJ6&gt;AK6,3,0)))</f>
        <v/>
      </c>
      <c r="AK30" s="85"/>
      <c r="AL30" s="83" t="str">
        <f t="shared" ref="AL30:AL40" si="21">IF(AL6="","",IF(AL6=AM6,1,IF(AL6&gt;AM6,3,0)))</f>
        <v/>
      </c>
      <c r="AM30" s="85"/>
      <c r="AN30" s="83" t="str">
        <f t="shared" ref="AN30:AN40" si="22">IF(AN6="","",IF(AN6=AO6,1,IF(AN6&gt;AO6,3,0)))</f>
        <v/>
      </c>
      <c r="AO30" s="85"/>
      <c r="AP30" s="83" t="str">
        <f t="shared" ref="AP30:AP40" si="23">IF(AP6="","",IF(AP6=AQ6,1,IF(AP6&gt;AQ6,3,0)))</f>
        <v/>
      </c>
      <c r="AQ30" s="85"/>
      <c r="AR30" s="83" t="str">
        <f t="shared" ref="AR30:AR40" si="24">IF(AR6="","",IF(AR6=AS6,1,IF(AR6&gt;AS6,3,0)))</f>
        <v/>
      </c>
      <c r="AS30" s="85"/>
      <c r="AT30" s="83" t="str">
        <f t="shared" ref="AT30:AT40" si="25">IF(AT6="","",IF(AT6=AU6,1,IF(AT6&gt;AU6,3,0)))</f>
        <v/>
      </c>
      <c r="AU30" s="85"/>
      <c r="AV30" s="83" t="str">
        <f t="shared" ref="AV30:AV40" si="26">IF(AV6="","",IF(AV6=AW6,1,IF(AV6&gt;AW6,3,0)))</f>
        <v/>
      </c>
      <c r="AW30" s="85"/>
      <c r="AX30" s="83" t="str">
        <f t="shared" ref="AX30:AX40" si="27">IF(AX6="","",IF(AX6=AY6,1,IF(AX6&gt;AY6,3,0)))</f>
        <v/>
      </c>
      <c r="AY30" s="85"/>
      <c r="AZ30" s="83" t="str">
        <f t="shared" ref="AZ30:AZ40" si="28">IF(AZ6="","",IF(AZ6=BA6,1,IF(AZ6&gt;BA6,3,0)))</f>
        <v/>
      </c>
      <c r="BA30" s="85"/>
      <c r="BB30" s="83" t="str">
        <f t="shared" ref="BB30:BB40" si="29">IF(BB6="","",IF(BB6=BC6,1,IF(BB6&gt;BC6,3,0)))</f>
        <v/>
      </c>
      <c r="BC30" s="85"/>
      <c r="BD30" s="83" t="str">
        <f t="shared" ref="BD30:BD40" si="30">IF(BD6="","",IF(BD6=BE6,1,IF(BD6&gt;BE6,3,0)))</f>
        <v/>
      </c>
      <c r="BE30" s="85"/>
      <c r="BF30" s="83" t="str">
        <f t="shared" ref="BF30:BF40" si="31">IF(BF6="","",IF(BF6=BG6,1,IF(BF6&gt;BG6,3,0)))</f>
        <v/>
      </c>
      <c r="BG30" s="85"/>
      <c r="BH30" s="83" t="str">
        <f t="shared" ref="BH30:BH40" si="32">IF(BH6="","",IF(BH6=BI6,1,IF(BH6&gt;BI6,3,0)))</f>
        <v/>
      </c>
      <c r="BI30" s="85"/>
      <c r="BJ30" s="83" t="str">
        <f t="shared" ref="BJ30:BJ40" si="33">IF(BJ6="","",IF(BJ6=BK6,1,IF(BJ6&gt;BK6,3,0)))</f>
        <v/>
      </c>
      <c r="BK30" s="85"/>
      <c r="BL30" s="83" t="str">
        <f t="shared" ref="BL30:BL40" si="34">IF(BL6="","",IF(BL6=BM6,1,IF(BL6&gt;BM6,3,0)))</f>
        <v/>
      </c>
      <c r="BM30" s="85"/>
      <c r="BN30" s="83" t="str">
        <f t="shared" ref="BN30:BN40" si="35">IF(BN6="","",IF(BN6=BO6,1,IF(BN6&gt;BO6,3,0)))</f>
        <v/>
      </c>
      <c r="BO30" s="85"/>
      <c r="BP30" s="83" t="str">
        <f t="shared" ref="BP30:BP40" si="36">IF(BP6="","",IF(BP6=BQ6,1,IF(BP6&gt;BQ6,3,0)))</f>
        <v/>
      </c>
      <c r="BQ30" s="85"/>
      <c r="BR30" s="83" t="str">
        <f t="shared" ref="BR30:BR40" si="37">IF(BR6="","",IF(BR6=BS6,1,IF(BR6&gt;BS6,3,0)))</f>
        <v/>
      </c>
      <c r="BS30" s="85"/>
      <c r="BT30" s="83" t="str">
        <f t="shared" ref="BT30:BT40" si="38">IF(BT6="","",IF(BT6=BU6,1,IF(BT6&gt;BU6,3,0)))</f>
        <v/>
      </c>
      <c r="BU30" s="85"/>
      <c r="BV30" s="83" t="str">
        <f t="shared" ref="BV30:BV40" si="39">IF(BV6="","",IF(BV6=BW6,1,IF(BV6&gt;BW6,3,0)))</f>
        <v/>
      </c>
      <c r="BW30" s="85"/>
      <c r="BX30" s="83" t="str">
        <f t="shared" ref="BX30:BX40" si="40">IF(BX6="","",IF(BX6=BY6,1,IF(BX6&gt;BY6,3,0)))</f>
        <v/>
      </c>
      <c r="BY30" s="85"/>
      <c r="BZ30" s="83" t="str">
        <f t="shared" ref="BZ30:BZ40" si="41">IF(BZ6="","",IF(BZ6=CA6,1,IF(BZ6&gt;CA6,3,0)))</f>
        <v/>
      </c>
      <c r="CA30" s="85"/>
      <c r="CB30" s="83" t="str">
        <f t="shared" ref="CB30:CB40" si="42">IF(CB6="","",IF(CB6=CC6,1,IF(CB6&gt;CC6,3,0)))</f>
        <v/>
      </c>
      <c r="CC30" s="85"/>
      <c r="CD30" s="83" t="str">
        <f t="shared" ref="CD30:CD40" si="43">IF(CD6="","",IF(CD6=CE6,1,IF(CD6&gt;CE6,3,0)))</f>
        <v/>
      </c>
      <c r="CE30" s="85"/>
      <c r="CF30" s="83" t="str">
        <f t="shared" ref="CF30:CF40" si="44">IF(CF6="","",IF(CF6=CG6,1,IF(CF6&gt;CG6,3,0)))</f>
        <v/>
      </c>
      <c r="CG30" s="85"/>
      <c r="CH30" s="83" t="str">
        <f t="shared" ref="CH30:CH40" si="45">IF(CH6="","",IF(CH6=CI6,1,IF(CH6&gt;CI6,3,0)))</f>
        <v/>
      </c>
      <c r="CI30" s="85"/>
      <c r="CJ30" s="83" t="str">
        <f t="shared" ref="CJ30:CJ40" si="46">IF(CJ6="","",IF(CJ6=CK6,1,IF(CJ6&gt;CK6,3,0)))</f>
        <v/>
      </c>
      <c r="CK30" s="85"/>
      <c r="CL30" s="83" t="str">
        <f t="shared" ref="CL30:CL40" si="47">IF(CL6="","",IF(CL6=CM6,1,IF(CL6&gt;CM6,3,0)))</f>
        <v/>
      </c>
      <c r="CM30" s="85"/>
      <c r="CN30" s="83" t="str">
        <f t="shared" ref="CN30:CN40" si="48">IF(CN6="","",IF(CN6=CO6,1,IF(CN6&gt;CO6,3,0)))</f>
        <v/>
      </c>
      <c r="CO30" s="85"/>
      <c r="CP30" s="83" t="str">
        <f t="shared" ref="CP30:CP40" si="49">IF(CP6="","",IF(CP6=CQ6,1,IF(CP6&gt;CQ6,3,0)))</f>
        <v/>
      </c>
      <c r="CQ30" s="85"/>
      <c r="CR30" s="83" t="str">
        <f t="shared" ref="CR30:CR40" si="50">IF(CR6="","",IF(CR6=CS6,1,IF(CR6&gt;CS6,3,0)))</f>
        <v/>
      </c>
      <c r="CS30" s="85"/>
      <c r="CT30" s="83" t="str">
        <f t="shared" ref="CT30:CT40" si="51">IF(CT6="","",IF(CT6=CU6,1,IF(CT6&gt;CU6,3,0)))</f>
        <v/>
      </c>
      <c r="CU30" s="85"/>
      <c r="CV30" s="83" t="str">
        <f t="shared" ref="CV30:CV40" si="52">IF(CV6="","",IF(CV6=CW6,1,IF(CV6&gt;CW6,3,0)))</f>
        <v/>
      </c>
      <c r="CW30" s="85"/>
      <c r="CX30" s="83" t="str">
        <f t="shared" ref="CX30:CX40" si="53">IF(CX6="","",IF(CX6=CY6,1,IF(CX6&gt;CY6,3,0)))</f>
        <v/>
      </c>
      <c r="CY30" s="85"/>
    </row>
    <row r="31" spans="1:103" hidden="1" x14ac:dyDescent="0.2">
      <c r="A31" s="83">
        <f t="shared" si="3"/>
        <v>15</v>
      </c>
      <c r="D31" s="83">
        <f t="shared" si="4"/>
        <v>1</v>
      </c>
      <c r="E31" s="85"/>
      <c r="F31" s="83" t="str">
        <f t="shared" si="5"/>
        <v/>
      </c>
      <c r="G31" s="85"/>
      <c r="H31" s="83" t="str">
        <f t="shared" si="6"/>
        <v/>
      </c>
      <c r="I31" s="85"/>
      <c r="J31" s="83" t="str">
        <f t="shared" si="7"/>
        <v/>
      </c>
      <c r="K31" s="85"/>
      <c r="L31" s="83" t="str">
        <f t="shared" si="8"/>
        <v/>
      </c>
      <c r="M31" s="85"/>
      <c r="N31" s="83" t="str">
        <f t="shared" si="9"/>
        <v/>
      </c>
      <c r="O31" s="85"/>
      <c r="P31" s="83" t="str">
        <f t="shared" si="10"/>
        <v/>
      </c>
      <c r="Q31" s="85"/>
      <c r="R31" s="83" t="str">
        <f t="shared" si="11"/>
        <v/>
      </c>
      <c r="S31" s="85"/>
      <c r="T31" s="83" t="str">
        <f t="shared" si="12"/>
        <v/>
      </c>
      <c r="U31" s="85"/>
      <c r="V31" s="83" t="str">
        <f t="shared" si="13"/>
        <v/>
      </c>
      <c r="W31" s="85"/>
      <c r="X31" s="83" t="str">
        <f t="shared" si="14"/>
        <v/>
      </c>
      <c r="Y31" s="85"/>
      <c r="Z31" s="83" t="str">
        <f t="shared" si="15"/>
        <v/>
      </c>
      <c r="AA31" s="85"/>
      <c r="AB31" s="83" t="str">
        <f t="shared" si="16"/>
        <v/>
      </c>
      <c r="AC31" s="85"/>
      <c r="AD31" s="83" t="str">
        <f t="shared" si="17"/>
        <v/>
      </c>
      <c r="AE31" s="85"/>
      <c r="AF31" s="83" t="str">
        <f t="shared" si="18"/>
        <v/>
      </c>
      <c r="AG31" s="85"/>
      <c r="AH31" s="83" t="str">
        <f t="shared" si="19"/>
        <v/>
      </c>
      <c r="AI31" s="85"/>
      <c r="AJ31" s="83" t="str">
        <f t="shared" si="20"/>
        <v/>
      </c>
      <c r="AK31" s="85"/>
      <c r="AL31" s="83" t="str">
        <f t="shared" si="21"/>
        <v/>
      </c>
      <c r="AM31" s="85"/>
      <c r="AN31" s="83" t="str">
        <f t="shared" si="22"/>
        <v/>
      </c>
      <c r="AO31" s="85"/>
      <c r="AP31" s="83" t="str">
        <f t="shared" si="23"/>
        <v/>
      </c>
      <c r="AQ31" s="85"/>
      <c r="AR31" s="83" t="str">
        <f t="shared" si="24"/>
        <v/>
      </c>
      <c r="AS31" s="85"/>
      <c r="AT31" s="83" t="str">
        <f t="shared" si="25"/>
        <v/>
      </c>
      <c r="AU31" s="85"/>
      <c r="AV31" s="83" t="str">
        <f t="shared" si="26"/>
        <v/>
      </c>
      <c r="AW31" s="85"/>
      <c r="AX31" s="83" t="str">
        <f t="shared" si="27"/>
        <v/>
      </c>
      <c r="AY31" s="85"/>
      <c r="AZ31" s="83" t="str">
        <f t="shared" si="28"/>
        <v/>
      </c>
      <c r="BA31" s="85"/>
      <c r="BB31" s="83" t="str">
        <f t="shared" si="29"/>
        <v/>
      </c>
      <c r="BC31" s="85"/>
      <c r="BD31" s="83" t="str">
        <f t="shared" si="30"/>
        <v/>
      </c>
      <c r="BE31" s="85"/>
      <c r="BF31" s="83" t="str">
        <f t="shared" si="31"/>
        <v/>
      </c>
      <c r="BG31" s="85"/>
      <c r="BH31" s="83" t="str">
        <f t="shared" si="32"/>
        <v/>
      </c>
      <c r="BI31" s="85"/>
      <c r="BJ31" s="83" t="str">
        <f t="shared" si="33"/>
        <v/>
      </c>
      <c r="BK31" s="85"/>
      <c r="BL31" s="83" t="str">
        <f t="shared" si="34"/>
        <v/>
      </c>
      <c r="BM31" s="85"/>
      <c r="BN31" s="83" t="str">
        <f t="shared" si="35"/>
        <v/>
      </c>
      <c r="BO31" s="85"/>
      <c r="BP31" s="83" t="str">
        <f t="shared" si="36"/>
        <v/>
      </c>
      <c r="BQ31" s="85"/>
      <c r="BR31" s="83" t="str">
        <f t="shared" si="37"/>
        <v/>
      </c>
      <c r="BS31" s="85"/>
      <c r="BT31" s="83" t="str">
        <f t="shared" si="38"/>
        <v/>
      </c>
      <c r="BU31" s="85"/>
      <c r="BV31" s="83" t="str">
        <f t="shared" si="39"/>
        <v/>
      </c>
      <c r="BW31" s="85"/>
      <c r="BX31" s="83" t="str">
        <f t="shared" si="40"/>
        <v/>
      </c>
      <c r="BY31" s="85"/>
      <c r="BZ31" s="83" t="str">
        <f t="shared" si="41"/>
        <v/>
      </c>
      <c r="CA31" s="85"/>
      <c r="CB31" s="83" t="str">
        <f t="shared" si="42"/>
        <v/>
      </c>
      <c r="CC31" s="85"/>
      <c r="CD31" s="83" t="str">
        <f t="shared" si="43"/>
        <v/>
      </c>
      <c r="CE31" s="85"/>
      <c r="CF31" s="83" t="str">
        <f t="shared" si="44"/>
        <v/>
      </c>
      <c r="CG31" s="85"/>
      <c r="CH31" s="83" t="str">
        <f t="shared" si="45"/>
        <v/>
      </c>
      <c r="CI31" s="85"/>
      <c r="CJ31" s="83" t="str">
        <f t="shared" si="46"/>
        <v/>
      </c>
      <c r="CK31" s="85"/>
      <c r="CL31" s="83" t="str">
        <f t="shared" si="47"/>
        <v/>
      </c>
      <c r="CM31" s="85"/>
      <c r="CN31" s="83" t="str">
        <f t="shared" si="48"/>
        <v/>
      </c>
      <c r="CO31" s="85"/>
      <c r="CP31" s="83" t="str">
        <f t="shared" si="49"/>
        <v/>
      </c>
      <c r="CQ31" s="85"/>
      <c r="CR31" s="83" t="str">
        <f t="shared" si="50"/>
        <v/>
      </c>
      <c r="CS31" s="85"/>
      <c r="CT31" s="83" t="str">
        <f t="shared" si="51"/>
        <v/>
      </c>
      <c r="CU31" s="85"/>
      <c r="CV31" s="83" t="str">
        <f t="shared" si="52"/>
        <v/>
      </c>
      <c r="CW31" s="85"/>
      <c r="CX31" s="83" t="str">
        <f t="shared" si="53"/>
        <v/>
      </c>
      <c r="CY31" s="85"/>
    </row>
    <row r="32" spans="1:103" hidden="1" x14ac:dyDescent="0.2">
      <c r="A32" s="83">
        <f t="shared" si="3"/>
        <v>16</v>
      </c>
      <c r="D32" s="83">
        <f t="shared" si="4"/>
        <v>1</v>
      </c>
      <c r="E32" s="85"/>
      <c r="F32" s="83" t="str">
        <f t="shared" si="5"/>
        <v/>
      </c>
      <c r="G32" s="85"/>
      <c r="H32" s="83" t="str">
        <f t="shared" si="6"/>
        <v/>
      </c>
      <c r="I32" s="85"/>
      <c r="J32" s="83" t="str">
        <f t="shared" si="7"/>
        <v/>
      </c>
      <c r="K32" s="85"/>
      <c r="L32" s="83" t="str">
        <f t="shared" si="8"/>
        <v/>
      </c>
      <c r="M32" s="85"/>
      <c r="N32" s="83" t="str">
        <f t="shared" si="9"/>
        <v/>
      </c>
      <c r="O32" s="85"/>
      <c r="P32" s="83" t="str">
        <f t="shared" si="10"/>
        <v/>
      </c>
      <c r="Q32" s="85"/>
      <c r="R32" s="83" t="str">
        <f t="shared" si="11"/>
        <v/>
      </c>
      <c r="S32" s="85"/>
      <c r="T32" s="83" t="str">
        <f t="shared" si="12"/>
        <v/>
      </c>
      <c r="U32" s="85"/>
      <c r="V32" s="83" t="str">
        <f t="shared" si="13"/>
        <v/>
      </c>
      <c r="W32" s="85"/>
      <c r="X32" s="83" t="str">
        <f t="shared" si="14"/>
        <v/>
      </c>
      <c r="Y32" s="85"/>
      <c r="Z32" s="83" t="str">
        <f t="shared" si="15"/>
        <v/>
      </c>
      <c r="AA32" s="85"/>
      <c r="AB32" s="83" t="str">
        <f t="shared" si="16"/>
        <v/>
      </c>
      <c r="AC32" s="85"/>
      <c r="AD32" s="83" t="str">
        <f t="shared" si="17"/>
        <v/>
      </c>
      <c r="AE32" s="85"/>
      <c r="AF32" s="83" t="str">
        <f t="shared" si="18"/>
        <v/>
      </c>
      <c r="AG32" s="85"/>
      <c r="AH32" s="83" t="str">
        <f t="shared" si="19"/>
        <v/>
      </c>
      <c r="AI32" s="85"/>
      <c r="AJ32" s="83" t="str">
        <f t="shared" si="20"/>
        <v/>
      </c>
      <c r="AK32" s="85"/>
      <c r="AL32" s="83" t="str">
        <f t="shared" si="21"/>
        <v/>
      </c>
      <c r="AM32" s="85"/>
      <c r="AN32" s="83" t="str">
        <f t="shared" si="22"/>
        <v/>
      </c>
      <c r="AO32" s="85"/>
      <c r="AP32" s="83" t="str">
        <f t="shared" si="23"/>
        <v/>
      </c>
      <c r="AQ32" s="85"/>
      <c r="AR32" s="83" t="str">
        <f t="shared" si="24"/>
        <v/>
      </c>
      <c r="AS32" s="85"/>
      <c r="AT32" s="83" t="str">
        <f t="shared" si="25"/>
        <v/>
      </c>
      <c r="AU32" s="85"/>
      <c r="AV32" s="83" t="str">
        <f t="shared" si="26"/>
        <v/>
      </c>
      <c r="AW32" s="85"/>
      <c r="AX32" s="83" t="str">
        <f t="shared" si="27"/>
        <v/>
      </c>
      <c r="AY32" s="85"/>
      <c r="AZ32" s="83" t="str">
        <f t="shared" si="28"/>
        <v/>
      </c>
      <c r="BA32" s="85"/>
      <c r="BB32" s="83" t="str">
        <f t="shared" si="29"/>
        <v/>
      </c>
      <c r="BC32" s="85"/>
      <c r="BD32" s="83" t="str">
        <f t="shared" si="30"/>
        <v/>
      </c>
      <c r="BE32" s="85"/>
      <c r="BF32" s="83" t="str">
        <f t="shared" si="31"/>
        <v/>
      </c>
      <c r="BG32" s="85"/>
      <c r="BH32" s="83" t="str">
        <f t="shared" si="32"/>
        <v/>
      </c>
      <c r="BI32" s="85"/>
      <c r="BJ32" s="83" t="str">
        <f t="shared" si="33"/>
        <v/>
      </c>
      <c r="BK32" s="85"/>
      <c r="BL32" s="83" t="str">
        <f t="shared" si="34"/>
        <v/>
      </c>
      <c r="BM32" s="85"/>
      <c r="BN32" s="83" t="str">
        <f t="shared" si="35"/>
        <v/>
      </c>
      <c r="BO32" s="85"/>
      <c r="BP32" s="83" t="str">
        <f t="shared" si="36"/>
        <v/>
      </c>
      <c r="BQ32" s="85"/>
      <c r="BR32" s="83" t="str">
        <f t="shared" si="37"/>
        <v/>
      </c>
      <c r="BS32" s="85"/>
      <c r="BT32" s="83" t="str">
        <f t="shared" si="38"/>
        <v/>
      </c>
      <c r="BU32" s="85"/>
      <c r="BV32" s="83" t="str">
        <f t="shared" si="39"/>
        <v/>
      </c>
      <c r="BW32" s="85"/>
      <c r="BX32" s="83" t="str">
        <f t="shared" si="40"/>
        <v/>
      </c>
      <c r="BY32" s="85"/>
      <c r="BZ32" s="83" t="str">
        <f t="shared" si="41"/>
        <v/>
      </c>
      <c r="CA32" s="85"/>
      <c r="CB32" s="83" t="str">
        <f t="shared" si="42"/>
        <v/>
      </c>
      <c r="CC32" s="85"/>
      <c r="CD32" s="83" t="str">
        <f t="shared" si="43"/>
        <v/>
      </c>
      <c r="CE32" s="85"/>
      <c r="CF32" s="83" t="str">
        <f t="shared" si="44"/>
        <v/>
      </c>
      <c r="CG32" s="85"/>
      <c r="CH32" s="83" t="str">
        <f t="shared" si="45"/>
        <v/>
      </c>
      <c r="CI32" s="85"/>
      <c r="CJ32" s="83" t="str">
        <f t="shared" si="46"/>
        <v/>
      </c>
      <c r="CK32" s="85"/>
      <c r="CL32" s="83" t="str">
        <f t="shared" si="47"/>
        <v/>
      </c>
      <c r="CM32" s="85"/>
      <c r="CN32" s="83" t="str">
        <f t="shared" si="48"/>
        <v/>
      </c>
      <c r="CO32" s="85"/>
      <c r="CP32" s="83" t="str">
        <f t="shared" si="49"/>
        <v/>
      </c>
      <c r="CQ32" s="85"/>
      <c r="CR32" s="83" t="str">
        <f t="shared" si="50"/>
        <v/>
      </c>
      <c r="CS32" s="85"/>
      <c r="CT32" s="83" t="str">
        <f t="shared" si="51"/>
        <v/>
      </c>
      <c r="CU32" s="85"/>
      <c r="CV32" s="83" t="str">
        <f t="shared" si="52"/>
        <v/>
      </c>
      <c r="CW32" s="85"/>
      <c r="CX32" s="83" t="str">
        <f t="shared" si="53"/>
        <v/>
      </c>
      <c r="CY32" s="85"/>
    </row>
    <row r="33" spans="1:103" hidden="1" x14ac:dyDescent="0.2">
      <c r="A33" s="83">
        <f t="shared" si="3"/>
        <v>17</v>
      </c>
      <c r="D33" s="83">
        <f t="shared" si="4"/>
        <v>1</v>
      </c>
      <c r="E33" s="85"/>
      <c r="F33" s="83" t="str">
        <f t="shared" si="5"/>
        <v/>
      </c>
      <c r="G33" s="85"/>
      <c r="H33" s="83" t="str">
        <f t="shared" si="6"/>
        <v/>
      </c>
      <c r="I33" s="85"/>
      <c r="J33" s="83" t="str">
        <f t="shared" si="7"/>
        <v/>
      </c>
      <c r="K33" s="85"/>
      <c r="L33" s="83" t="str">
        <f t="shared" si="8"/>
        <v/>
      </c>
      <c r="M33" s="85"/>
      <c r="N33" s="83" t="str">
        <f t="shared" si="9"/>
        <v/>
      </c>
      <c r="O33" s="85"/>
      <c r="P33" s="83" t="str">
        <f t="shared" si="10"/>
        <v/>
      </c>
      <c r="Q33" s="85"/>
      <c r="R33" s="83" t="str">
        <f t="shared" si="11"/>
        <v/>
      </c>
      <c r="S33" s="85"/>
      <c r="T33" s="83" t="str">
        <f t="shared" si="12"/>
        <v/>
      </c>
      <c r="U33" s="85"/>
      <c r="V33" s="83" t="str">
        <f t="shared" si="13"/>
        <v/>
      </c>
      <c r="W33" s="85"/>
      <c r="X33" s="83" t="str">
        <f t="shared" si="14"/>
        <v/>
      </c>
      <c r="Y33" s="85"/>
      <c r="Z33" s="83" t="str">
        <f t="shared" si="15"/>
        <v/>
      </c>
      <c r="AA33" s="85"/>
      <c r="AB33" s="83" t="str">
        <f t="shared" si="16"/>
        <v/>
      </c>
      <c r="AC33" s="85"/>
      <c r="AD33" s="83" t="str">
        <f t="shared" si="17"/>
        <v/>
      </c>
      <c r="AE33" s="85"/>
      <c r="AF33" s="83" t="str">
        <f t="shared" si="18"/>
        <v/>
      </c>
      <c r="AG33" s="85"/>
      <c r="AH33" s="83" t="str">
        <f t="shared" si="19"/>
        <v/>
      </c>
      <c r="AI33" s="85"/>
      <c r="AJ33" s="83" t="str">
        <f t="shared" si="20"/>
        <v/>
      </c>
      <c r="AK33" s="85"/>
      <c r="AL33" s="83" t="str">
        <f t="shared" si="21"/>
        <v/>
      </c>
      <c r="AM33" s="85"/>
      <c r="AN33" s="83" t="str">
        <f t="shared" si="22"/>
        <v/>
      </c>
      <c r="AO33" s="85"/>
      <c r="AP33" s="83" t="str">
        <f t="shared" si="23"/>
        <v/>
      </c>
      <c r="AQ33" s="85"/>
      <c r="AR33" s="83" t="str">
        <f t="shared" si="24"/>
        <v/>
      </c>
      <c r="AS33" s="85"/>
      <c r="AT33" s="83" t="str">
        <f t="shared" si="25"/>
        <v/>
      </c>
      <c r="AU33" s="85"/>
      <c r="AV33" s="83" t="str">
        <f t="shared" si="26"/>
        <v/>
      </c>
      <c r="AW33" s="85"/>
      <c r="AX33" s="83" t="str">
        <f t="shared" si="27"/>
        <v/>
      </c>
      <c r="AY33" s="85"/>
      <c r="AZ33" s="83" t="str">
        <f t="shared" si="28"/>
        <v/>
      </c>
      <c r="BA33" s="85"/>
      <c r="BB33" s="83" t="str">
        <f t="shared" si="29"/>
        <v/>
      </c>
      <c r="BC33" s="85"/>
      <c r="BD33" s="83" t="str">
        <f t="shared" si="30"/>
        <v/>
      </c>
      <c r="BE33" s="85"/>
      <c r="BF33" s="83" t="str">
        <f t="shared" si="31"/>
        <v/>
      </c>
      <c r="BG33" s="85"/>
      <c r="BH33" s="83" t="str">
        <f t="shared" si="32"/>
        <v/>
      </c>
      <c r="BI33" s="85"/>
      <c r="BJ33" s="83" t="str">
        <f t="shared" si="33"/>
        <v/>
      </c>
      <c r="BK33" s="85"/>
      <c r="BL33" s="83" t="str">
        <f t="shared" si="34"/>
        <v/>
      </c>
      <c r="BM33" s="85"/>
      <c r="BN33" s="83" t="str">
        <f t="shared" si="35"/>
        <v/>
      </c>
      <c r="BO33" s="85"/>
      <c r="BP33" s="83" t="str">
        <f t="shared" si="36"/>
        <v/>
      </c>
      <c r="BQ33" s="85"/>
      <c r="BR33" s="83" t="str">
        <f t="shared" si="37"/>
        <v/>
      </c>
      <c r="BS33" s="85"/>
      <c r="BT33" s="83" t="str">
        <f t="shared" si="38"/>
        <v/>
      </c>
      <c r="BU33" s="85"/>
      <c r="BV33" s="83" t="str">
        <f t="shared" si="39"/>
        <v/>
      </c>
      <c r="BW33" s="85"/>
      <c r="BX33" s="83" t="str">
        <f t="shared" si="40"/>
        <v/>
      </c>
      <c r="BY33" s="85"/>
      <c r="BZ33" s="83" t="str">
        <f t="shared" si="41"/>
        <v/>
      </c>
      <c r="CA33" s="85"/>
      <c r="CB33" s="83" t="str">
        <f t="shared" si="42"/>
        <v/>
      </c>
      <c r="CC33" s="85"/>
      <c r="CD33" s="83" t="str">
        <f t="shared" si="43"/>
        <v/>
      </c>
      <c r="CE33" s="85"/>
      <c r="CF33" s="83" t="str">
        <f t="shared" si="44"/>
        <v/>
      </c>
      <c r="CG33" s="85"/>
      <c r="CH33" s="83" t="str">
        <f t="shared" si="45"/>
        <v/>
      </c>
      <c r="CI33" s="85"/>
      <c r="CJ33" s="83" t="str">
        <f t="shared" si="46"/>
        <v/>
      </c>
      <c r="CK33" s="85"/>
      <c r="CL33" s="83" t="str">
        <f t="shared" si="47"/>
        <v/>
      </c>
      <c r="CM33" s="85"/>
      <c r="CN33" s="83" t="str">
        <f t="shared" si="48"/>
        <v/>
      </c>
      <c r="CO33" s="85"/>
      <c r="CP33" s="83" t="str">
        <f t="shared" si="49"/>
        <v/>
      </c>
      <c r="CQ33" s="85"/>
      <c r="CR33" s="83" t="str">
        <f t="shared" si="50"/>
        <v/>
      </c>
      <c r="CS33" s="85"/>
      <c r="CT33" s="83" t="str">
        <f t="shared" si="51"/>
        <v/>
      </c>
      <c r="CU33" s="85"/>
      <c r="CV33" s="83" t="str">
        <f t="shared" si="52"/>
        <v/>
      </c>
      <c r="CW33" s="85"/>
      <c r="CX33" s="83" t="str">
        <f t="shared" si="53"/>
        <v/>
      </c>
      <c r="CY33" s="85"/>
    </row>
    <row r="34" spans="1:103" hidden="1" x14ac:dyDescent="0.2">
      <c r="A34" s="83">
        <f t="shared" si="3"/>
        <v>18</v>
      </c>
      <c r="D34" s="83">
        <f t="shared" si="4"/>
        <v>1</v>
      </c>
      <c r="E34" s="85"/>
      <c r="F34" s="83" t="str">
        <f t="shared" si="5"/>
        <v/>
      </c>
      <c r="G34" s="85"/>
      <c r="H34" s="83" t="str">
        <f t="shared" si="6"/>
        <v/>
      </c>
      <c r="I34" s="85"/>
      <c r="J34" s="83" t="str">
        <f t="shared" si="7"/>
        <v/>
      </c>
      <c r="K34" s="85"/>
      <c r="L34" s="83" t="str">
        <f t="shared" si="8"/>
        <v/>
      </c>
      <c r="M34" s="85"/>
      <c r="N34" s="83" t="str">
        <f t="shared" si="9"/>
        <v/>
      </c>
      <c r="O34" s="85"/>
      <c r="P34" s="83" t="str">
        <f t="shared" si="10"/>
        <v/>
      </c>
      <c r="Q34" s="85"/>
      <c r="R34" s="83" t="str">
        <f t="shared" si="11"/>
        <v/>
      </c>
      <c r="S34" s="85"/>
      <c r="T34" s="83" t="str">
        <f t="shared" si="12"/>
        <v/>
      </c>
      <c r="U34" s="85"/>
      <c r="V34" s="83" t="str">
        <f t="shared" si="13"/>
        <v/>
      </c>
      <c r="W34" s="85"/>
      <c r="X34" s="83" t="str">
        <f t="shared" si="14"/>
        <v/>
      </c>
      <c r="Y34" s="85"/>
      <c r="Z34" s="83" t="str">
        <f t="shared" si="15"/>
        <v/>
      </c>
      <c r="AA34" s="85"/>
      <c r="AB34" s="83" t="str">
        <f t="shared" si="16"/>
        <v/>
      </c>
      <c r="AC34" s="85"/>
      <c r="AD34" s="83" t="str">
        <f t="shared" si="17"/>
        <v/>
      </c>
      <c r="AE34" s="85"/>
      <c r="AF34" s="83" t="str">
        <f t="shared" si="18"/>
        <v/>
      </c>
      <c r="AG34" s="85"/>
      <c r="AH34" s="83" t="str">
        <f t="shared" si="19"/>
        <v/>
      </c>
      <c r="AI34" s="85"/>
      <c r="AJ34" s="83" t="str">
        <f t="shared" si="20"/>
        <v/>
      </c>
      <c r="AK34" s="85"/>
      <c r="AL34" s="83" t="str">
        <f t="shared" si="21"/>
        <v/>
      </c>
      <c r="AM34" s="85"/>
      <c r="AN34" s="83" t="str">
        <f t="shared" si="22"/>
        <v/>
      </c>
      <c r="AO34" s="85"/>
      <c r="AP34" s="83" t="str">
        <f t="shared" si="23"/>
        <v/>
      </c>
      <c r="AQ34" s="85"/>
      <c r="AR34" s="83" t="str">
        <f t="shared" si="24"/>
        <v/>
      </c>
      <c r="AS34" s="85"/>
      <c r="AT34" s="83" t="str">
        <f t="shared" si="25"/>
        <v/>
      </c>
      <c r="AU34" s="85"/>
      <c r="AV34" s="83" t="str">
        <f t="shared" si="26"/>
        <v/>
      </c>
      <c r="AW34" s="85"/>
      <c r="AX34" s="83" t="str">
        <f t="shared" si="27"/>
        <v/>
      </c>
      <c r="AY34" s="85"/>
      <c r="AZ34" s="83" t="str">
        <f t="shared" si="28"/>
        <v/>
      </c>
      <c r="BA34" s="85"/>
      <c r="BB34" s="83" t="str">
        <f t="shared" si="29"/>
        <v/>
      </c>
      <c r="BC34" s="85"/>
      <c r="BD34" s="83" t="str">
        <f t="shared" si="30"/>
        <v/>
      </c>
      <c r="BE34" s="85"/>
      <c r="BF34" s="83" t="str">
        <f t="shared" si="31"/>
        <v/>
      </c>
      <c r="BG34" s="85"/>
      <c r="BH34" s="83" t="str">
        <f t="shared" si="32"/>
        <v/>
      </c>
      <c r="BI34" s="85"/>
      <c r="BJ34" s="83" t="str">
        <f t="shared" si="33"/>
        <v/>
      </c>
      <c r="BK34" s="85"/>
      <c r="BL34" s="83" t="str">
        <f t="shared" si="34"/>
        <v/>
      </c>
      <c r="BM34" s="85"/>
      <c r="BN34" s="83" t="str">
        <f t="shared" si="35"/>
        <v/>
      </c>
      <c r="BO34" s="85"/>
      <c r="BP34" s="83" t="str">
        <f t="shared" si="36"/>
        <v/>
      </c>
      <c r="BQ34" s="85"/>
      <c r="BR34" s="83" t="str">
        <f t="shared" si="37"/>
        <v/>
      </c>
      <c r="BS34" s="85"/>
      <c r="BT34" s="83" t="str">
        <f t="shared" si="38"/>
        <v/>
      </c>
      <c r="BU34" s="85"/>
      <c r="BV34" s="83" t="str">
        <f t="shared" si="39"/>
        <v/>
      </c>
      <c r="BW34" s="85"/>
      <c r="BX34" s="83" t="str">
        <f t="shared" si="40"/>
        <v/>
      </c>
      <c r="BY34" s="85"/>
      <c r="BZ34" s="83" t="str">
        <f t="shared" si="41"/>
        <v/>
      </c>
      <c r="CA34" s="85"/>
      <c r="CB34" s="83" t="str">
        <f t="shared" si="42"/>
        <v/>
      </c>
      <c r="CC34" s="85"/>
      <c r="CD34" s="83" t="str">
        <f t="shared" si="43"/>
        <v/>
      </c>
      <c r="CE34" s="85"/>
      <c r="CF34" s="83" t="str">
        <f t="shared" si="44"/>
        <v/>
      </c>
      <c r="CG34" s="85"/>
      <c r="CH34" s="83" t="str">
        <f t="shared" si="45"/>
        <v/>
      </c>
      <c r="CI34" s="85"/>
      <c r="CJ34" s="83" t="str">
        <f t="shared" si="46"/>
        <v/>
      </c>
      <c r="CK34" s="85"/>
      <c r="CL34" s="83" t="str">
        <f t="shared" si="47"/>
        <v/>
      </c>
      <c r="CM34" s="85"/>
      <c r="CN34" s="83" t="str">
        <f t="shared" si="48"/>
        <v/>
      </c>
      <c r="CO34" s="85"/>
      <c r="CP34" s="83" t="str">
        <f t="shared" si="49"/>
        <v/>
      </c>
      <c r="CQ34" s="85"/>
      <c r="CR34" s="83" t="str">
        <f t="shared" si="50"/>
        <v/>
      </c>
      <c r="CS34" s="85"/>
      <c r="CT34" s="83" t="str">
        <f t="shared" si="51"/>
        <v/>
      </c>
      <c r="CU34" s="85"/>
      <c r="CV34" s="83" t="str">
        <f t="shared" si="52"/>
        <v/>
      </c>
      <c r="CW34" s="85"/>
      <c r="CX34" s="83" t="str">
        <f t="shared" si="53"/>
        <v/>
      </c>
      <c r="CY34" s="85"/>
    </row>
    <row r="35" spans="1:103" hidden="1" x14ac:dyDescent="0.2">
      <c r="A35" s="83">
        <f t="shared" si="3"/>
        <v>19</v>
      </c>
      <c r="D35" s="83">
        <f t="shared" si="4"/>
        <v>1</v>
      </c>
      <c r="E35" s="85"/>
      <c r="F35" s="83" t="str">
        <f t="shared" si="5"/>
        <v/>
      </c>
      <c r="G35" s="85"/>
      <c r="H35" s="83" t="str">
        <f t="shared" si="6"/>
        <v/>
      </c>
      <c r="I35" s="85"/>
      <c r="J35" s="83" t="str">
        <f t="shared" si="7"/>
        <v/>
      </c>
      <c r="K35" s="85"/>
      <c r="L35" s="83" t="str">
        <f t="shared" si="8"/>
        <v/>
      </c>
      <c r="M35" s="85"/>
      <c r="N35" s="83" t="str">
        <f t="shared" si="9"/>
        <v/>
      </c>
      <c r="O35" s="85"/>
      <c r="P35" s="83" t="str">
        <f t="shared" si="10"/>
        <v/>
      </c>
      <c r="Q35" s="85"/>
      <c r="R35" s="83" t="str">
        <f t="shared" si="11"/>
        <v/>
      </c>
      <c r="S35" s="85"/>
      <c r="T35" s="83" t="str">
        <f t="shared" si="12"/>
        <v/>
      </c>
      <c r="U35" s="85"/>
      <c r="V35" s="83" t="str">
        <f t="shared" si="13"/>
        <v/>
      </c>
      <c r="W35" s="85"/>
      <c r="X35" s="83" t="str">
        <f t="shared" si="14"/>
        <v/>
      </c>
      <c r="Y35" s="85"/>
      <c r="Z35" s="83" t="str">
        <f t="shared" si="15"/>
        <v/>
      </c>
      <c r="AA35" s="85"/>
      <c r="AB35" s="83" t="str">
        <f t="shared" si="16"/>
        <v/>
      </c>
      <c r="AC35" s="85"/>
      <c r="AD35" s="83" t="str">
        <f t="shared" si="17"/>
        <v/>
      </c>
      <c r="AE35" s="85"/>
      <c r="AF35" s="83" t="str">
        <f t="shared" si="18"/>
        <v/>
      </c>
      <c r="AG35" s="85"/>
      <c r="AH35" s="83" t="str">
        <f t="shared" si="19"/>
        <v/>
      </c>
      <c r="AI35" s="85"/>
      <c r="AJ35" s="83" t="str">
        <f t="shared" si="20"/>
        <v/>
      </c>
      <c r="AK35" s="85"/>
      <c r="AL35" s="83" t="str">
        <f t="shared" si="21"/>
        <v/>
      </c>
      <c r="AM35" s="85"/>
      <c r="AN35" s="83" t="str">
        <f t="shared" si="22"/>
        <v/>
      </c>
      <c r="AO35" s="85"/>
      <c r="AP35" s="83" t="str">
        <f t="shared" si="23"/>
        <v/>
      </c>
      <c r="AQ35" s="85"/>
      <c r="AR35" s="83" t="str">
        <f t="shared" si="24"/>
        <v/>
      </c>
      <c r="AS35" s="85"/>
      <c r="AT35" s="83" t="str">
        <f t="shared" si="25"/>
        <v/>
      </c>
      <c r="AU35" s="85"/>
      <c r="AV35" s="83" t="str">
        <f t="shared" si="26"/>
        <v/>
      </c>
      <c r="AW35" s="85"/>
      <c r="AX35" s="83" t="str">
        <f t="shared" si="27"/>
        <v/>
      </c>
      <c r="AY35" s="85"/>
      <c r="AZ35" s="83" t="str">
        <f t="shared" si="28"/>
        <v/>
      </c>
      <c r="BA35" s="85"/>
      <c r="BB35" s="83" t="str">
        <f t="shared" si="29"/>
        <v/>
      </c>
      <c r="BC35" s="85"/>
      <c r="BD35" s="83" t="str">
        <f t="shared" si="30"/>
        <v/>
      </c>
      <c r="BE35" s="85"/>
      <c r="BF35" s="83" t="str">
        <f t="shared" si="31"/>
        <v/>
      </c>
      <c r="BG35" s="85"/>
      <c r="BH35" s="83" t="str">
        <f t="shared" si="32"/>
        <v/>
      </c>
      <c r="BI35" s="85"/>
      <c r="BJ35" s="83" t="str">
        <f t="shared" si="33"/>
        <v/>
      </c>
      <c r="BK35" s="85"/>
      <c r="BL35" s="83" t="str">
        <f t="shared" si="34"/>
        <v/>
      </c>
      <c r="BM35" s="85"/>
      <c r="BN35" s="83" t="str">
        <f t="shared" si="35"/>
        <v/>
      </c>
      <c r="BO35" s="85"/>
      <c r="BP35" s="83" t="str">
        <f t="shared" si="36"/>
        <v/>
      </c>
      <c r="BQ35" s="85"/>
      <c r="BR35" s="83" t="str">
        <f t="shared" si="37"/>
        <v/>
      </c>
      <c r="BS35" s="85"/>
      <c r="BT35" s="83" t="str">
        <f t="shared" si="38"/>
        <v/>
      </c>
      <c r="BU35" s="85"/>
      <c r="BV35" s="83" t="str">
        <f t="shared" si="39"/>
        <v/>
      </c>
      <c r="BW35" s="85"/>
      <c r="BX35" s="83" t="str">
        <f t="shared" si="40"/>
        <v/>
      </c>
      <c r="BY35" s="85"/>
      <c r="BZ35" s="83" t="str">
        <f t="shared" si="41"/>
        <v/>
      </c>
      <c r="CA35" s="85"/>
      <c r="CB35" s="83" t="str">
        <f t="shared" si="42"/>
        <v/>
      </c>
      <c r="CC35" s="85"/>
      <c r="CD35" s="83" t="str">
        <f t="shared" si="43"/>
        <v/>
      </c>
      <c r="CE35" s="85"/>
      <c r="CF35" s="83" t="str">
        <f t="shared" si="44"/>
        <v/>
      </c>
      <c r="CG35" s="85"/>
      <c r="CH35" s="83" t="str">
        <f t="shared" si="45"/>
        <v/>
      </c>
      <c r="CI35" s="85"/>
      <c r="CJ35" s="83" t="str">
        <f t="shared" si="46"/>
        <v/>
      </c>
      <c r="CK35" s="85"/>
      <c r="CL35" s="83" t="str">
        <f t="shared" si="47"/>
        <v/>
      </c>
      <c r="CM35" s="85"/>
      <c r="CN35" s="83" t="str">
        <f t="shared" si="48"/>
        <v/>
      </c>
      <c r="CO35" s="85"/>
      <c r="CP35" s="83" t="str">
        <f t="shared" si="49"/>
        <v/>
      </c>
      <c r="CQ35" s="85"/>
      <c r="CR35" s="83" t="str">
        <f t="shared" si="50"/>
        <v/>
      </c>
      <c r="CS35" s="85"/>
      <c r="CT35" s="83" t="str">
        <f t="shared" si="51"/>
        <v/>
      </c>
      <c r="CU35" s="85"/>
      <c r="CV35" s="83" t="str">
        <f t="shared" si="52"/>
        <v/>
      </c>
      <c r="CW35" s="85"/>
      <c r="CX35" s="83" t="str">
        <f t="shared" si="53"/>
        <v/>
      </c>
      <c r="CY35" s="85"/>
    </row>
    <row r="36" spans="1:103" hidden="1" x14ac:dyDescent="0.2">
      <c r="A36" s="83">
        <f t="shared" si="3"/>
        <v>20</v>
      </c>
      <c r="D36" s="83">
        <f t="shared" si="4"/>
        <v>1</v>
      </c>
      <c r="E36" s="85"/>
      <c r="F36" s="83" t="str">
        <f t="shared" si="5"/>
        <v/>
      </c>
      <c r="G36" s="85"/>
      <c r="H36" s="83" t="str">
        <f t="shared" si="6"/>
        <v/>
      </c>
      <c r="I36" s="85"/>
      <c r="J36" s="83" t="str">
        <f t="shared" si="7"/>
        <v/>
      </c>
      <c r="K36" s="85"/>
      <c r="L36" s="83" t="str">
        <f t="shared" si="8"/>
        <v/>
      </c>
      <c r="M36" s="85"/>
      <c r="N36" s="83" t="str">
        <f t="shared" si="9"/>
        <v/>
      </c>
      <c r="O36" s="85"/>
      <c r="P36" s="83" t="str">
        <f t="shared" si="10"/>
        <v/>
      </c>
      <c r="Q36" s="85"/>
      <c r="R36" s="83" t="str">
        <f t="shared" si="11"/>
        <v/>
      </c>
      <c r="S36" s="85"/>
      <c r="T36" s="83" t="str">
        <f t="shared" si="12"/>
        <v/>
      </c>
      <c r="U36" s="85"/>
      <c r="V36" s="83" t="str">
        <f t="shared" si="13"/>
        <v/>
      </c>
      <c r="W36" s="85"/>
      <c r="X36" s="83" t="str">
        <f t="shared" si="14"/>
        <v/>
      </c>
      <c r="Y36" s="85"/>
      <c r="Z36" s="83" t="str">
        <f t="shared" si="15"/>
        <v/>
      </c>
      <c r="AA36" s="85"/>
      <c r="AB36" s="83" t="str">
        <f t="shared" si="16"/>
        <v/>
      </c>
      <c r="AC36" s="85"/>
      <c r="AD36" s="83" t="str">
        <f t="shared" si="17"/>
        <v/>
      </c>
      <c r="AE36" s="85"/>
      <c r="AF36" s="83" t="str">
        <f t="shared" si="18"/>
        <v/>
      </c>
      <c r="AG36" s="85"/>
      <c r="AH36" s="83" t="str">
        <f t="shared" si="19"/>
        <v/>
      </c>
      <c r="AI36" s="85"/>
      <c r="AJ36" s="83" t="str">
        <f t="shared" si="20"/>
        <v/>
      </c>
      <c r="AK36" s="85"/>
      <c r="AL36" s="83" t="str">
        <f t="shared" si="21"/>
        <v/>
      </c>
      <c r="AM36" s="85"/>
      <c r="AN36" s="83" t="str">
        <f t="shared" si="22"/>
        <v/>
      </c>
      <c r="AO36" s="85"/>
      <c r="AP36" s="83" t="str">
        <f t="shared" si="23"/>
        <v/>
      </c>
      <c r="AQ36" s="85"/>
      <c r="AR36" s="83" t="str">
        <f t="shared" si="24"/>
        <v/>
      </c>
      <c r="AS36" s="85"/>
      <c r="AT36" s="83" t="str">
        <f t="shared" si="25"/>
        <v/>
      </c>
      <c r="AU36" s="85"/>
      <c r="AV36" s="83" t="str">
        <f t="shared" si="26"/>
        <v/>
      </c>
      <c r="AW36" s="85"/>
      <c r="AX36" s="83" t="str">
        <f t="shared" si="27"/>
        <v/>
      </c>
      <c r="AY36" s="85"/>
      <c r="AZ36" s="83" t="str">
        <f t="shared" si="28"/>
        <v/>
      </c>
      <c r="BA36" s="85"/>
      <c r="BB36" s="83" t="str">
        <f t="shared" si="29"/>
        <v/>
      </c>
      <c r="BC36" s="85"/>
      <c r="BD36" s="83" t="str">
        <f t="shared" si="30"/>
        <v/>
      </c>
      <c r="BE36" s="85"/>
      <c r="BF36" s="83" t="str">
        <f t="shared" si="31"/>
        <v/>
      </c>
      <c r="BG36" s="85"/>
      <c r="BH36" s="83" t="str">
        <f t="shared" si="32"/>
        <v/>
      </c>
      <c r="BI36" s="85"/>
      <c r="BJ36" s="83" t="str">
        <f t="shared" si="33"/>
        <v/>
      </c>
      <c r="BK36" s="85"/>
      <c r="BL36" s="83" t="str">
        <f t="shared" si="34"/>
        <v/>
      </c>
      <c r="BM36" s="85"/>
      <c r="BN36" s="83" t="str">
        <f t="shared" si="35"/>
        <v/>
      </c>
      <c r="BO36" s="85"/>
      <c r="BP36" s="83" t="str">
        <f t="shared" si="36"/>
        <v/>
      </c>
      <c r="BQ36" s="85"/>
      <c r="BR36" s="83" t="str">
        <f t="shared" si="37"/>
        <v/>
      </c>
      <c r="BS36" s="85"/>
      <c r="BT36" s="83" t="str">
        <f t="shared" si="38"/>
        <v/>
      </c>
      <c r="BU36" s="85"/>
      <c r="BV36" s="83" t="str">
        <f t="shared" si="39"/>
        <v/>
      </c>
      <c r="BW36" s="85"/>
      <c r="BX36" s="83" t="str">
        <f t="shared" si="40"/>
        <v/>
      </c>
      <c r="BY36" s="85"/>
      <c r="BZ36" s="83" t="str">
        <f t="shared" si="41"/>
        <v/>
      </c>
      <c r="CA36" s="85"/>
      <c r="CB36" s="83" t="str">
        <f t="shared" si="42"/>
        <v/>
      </c>
      <c r="CC36" s="85"/>
      <c r="CD36" s="83" t="str">
        <f t="shared" si="43"/>
        <v/>
      </c>
      <c r="CE36" s="85"/>
      <c r="CF36" s="83" t="str">
        <f t="shared" si="44"/>
        <v/>
      </c>
      <c r="CG36" s="85"/>
      <c r="CH36" s="83" t="str">
        <f t="shared" si="45"/>
        <v/>
      </c>
      <c r="CI36" s="85"/>
      <c r="CJ36" s="83" t="str">
        <f t="shared" si="46"/>
        <v/>
      </c>
      <c r="CK36" s="85"/>
      <c r="CL36" s="83" t="str">
        <f t="shared" si="47"/>
        <v/>
      </c>
      <c r="CM36" s="85"/>
      <c r="CN36" s="83" t="str">
        <f t="shared" si="48"/>
        <v/>
      </c>
      <c r="CO36" s="85"/>
      <c r="CP36" s="83" t="str">
        <f t="shared" si="49"/>
        <v/>
      </c>
      <c r="CQ36" s="85"/>
      <c r="CR36" s="83" t="str">
        <f t="shared" si="50"/>
        <v/>
      </c>
      <c r="CS36" s="85"/>
      <c r="CT36" s="83" t="str">
        <f t="shared" si="51"/>
        <v/>
      </c>
      <c r="CU36" s="85"/>
      <c r="CV36" s="83" t="str">
        <f t="shared" si="52"/>
        <v/>
      </c>
      <c r="CW36" s="85"/>
      <c r="CX36" s="83" t="str">
        <f t="shared" si="53"/>
        <v/>
      </c>
      <c r="CY36" s="85"/>
    </row>
    <row r="37" spans="1:103" hidden="1" x14ac:dyDescent="0.2">
      <c r="A37" s="83">
        <f t="shared" si="3"/>
        <v>21</v>
      </c>
      <c r="D37" s="83">
        <f t="shared" si="4"/>
        <v>1</v>
      </c>
      <c r="E37" s="85"/>
      <c r="F37" s="83" t="str">
        <f t="shared" si="5"/>
        <v/>
      </c>
      <c r="G37" s="85"/>
      <c r="H37" s="83" t="str">
        <f t="shared" si="6"/>
        <v/>
      </c>
      <c r="I37" s="85"/>
      <c r="J37" s="83" t="str">
        <f t="shared" si="7"/>
        <v/>
      </c>
      <c r="K37" s="85"/>
      <c r="L37" s="83" t="str">
        <f t="shared" si="8"/>
        <v/>
      </c>
      <c r="M37" s="85"/>
      <c r="N37" s="83" t="str">
        <f t="shared" si="9"/>
        <v/>
      </c>
      <c r="O37" s="85"/>
      <c r="P37" s="83" t="str">
        <f t="shared" si="10"/>
        <v/>
      </c>
      <c r="Q37" s="85"/>
      <c r="R37" s="83" t="str">
        <f t="shared" si="11"/>
        <v/>
      </c>
      <c r="S37" s="85"/>
      <c r="T37" s="83" t="str">
        <f t="shared" si="12"/>
        <v/>
      </c>
      <c r="U37" s="85"/>
      <c r="V37" s="83" t="str">
        <f t="shared" si="13"/>
        <v/>
      </c>
      <c r="W37" s="85"/>
      <c r="X37" s="83" t="str">
        <f t="shared" si="14"/>
        <v/>
      </c>
      <c r="Y37" s="85"/>
      <c r="Z37" s="83" t="str">
        <f t="shared" si="15"/>
        <v/>
      </c>
      <c r="AA37" s="85"/>
      <c r="AB37" s="83" t="str">
        <f t="shared" si="16"/>
        <v/>
      </c>
      <c r="AC37" s="85"/>
      <c r="AD37" s="83" t="str">
        <f t="shared" si="17"/>
        <v/>
      </c>
      <c r="AE37" s="85"/>
      <c r="AF37" s="83" t="str">
        <f t="shared" si="18"/>
        <v/>
      </c>
      <c r="AG37" s="85"/>
      <c r="AH37" s="83" t="str">
        <f t="shared" si="19"/>
        <v/>
      </c>
      <c r="AI37" s="85"/>
      <c r="AJ37" s="83" t="str">
        <f t="shared" si="20"/>
        <v/>
      </c>
      <c r="AK37" s="85"/>
      <c r="AL37" s="83" t="str">
        <f t="shared" si="21"/>
        <v/>
      </c>
      <c r="AM37" s="85"/>
      <c r="AN37" s="83" t="str">
        <f t="shared" si="22"/>
        <v/>
      </c>
      <c r="AO37" s="85"/>
      <c r="AP37" s="83" t="str">
        <f t="shared" si="23"/>
        <v/>
      </c>
      <c r="AQ37" s="85"/>
      <c r="AR37" s="83" t="str">
        <f t="shared" si="24"/>
        <v/>
      </c>
      <c r="AS37" s="85"/>
      <c r="AT37" s="83" t="str">
        <f t="shared" si="25"/>
        <v/>
      </c>
      <c r="AU37" s="85"/>
      <c r="AV37" s="83" t="str">
        <f t="shared" si="26"/>
        <v/>
      </c>
      <c r="AW37" s="85"/>
      <c r="AX37" s="83" t="str">
        <f t="shared" si="27"/>
        <v/>
      </c>
      <c r="AY37" s="85"/>
      <c r="AZ37" s="83" t="str">
        <f t="shared" si="28"/>
        <v/>
      </c>
      <c r="BA37" s="85"/>
      <c r="BB37" s="83" t="str">
        <f t="shared" si="29"/>
        <v/>
      </c>
      <c r="BC37" s="85"/>
      <c r="BD37" s="83" t="str">
        <f t="shared" si="30"/>
        <v/>
      </c>
      <c r="BE37" s="85"/>
      <c r="BF37" s="83" t="str">
        <f t="shared" si="31"/>
        <v/>
      </c>
      <c r="BG37" s="85"/>
      <c r="BH37" s="83" t="str">
        <f t="shared" si="32"/>
        <v/>
      </c>
      <c r="BI37" s="85"/>
      <c r="BJ37" s="83" t="str">
        <f t="shared" si="33"/>
        <v/>
      </c>
      <c r="BK37" s="85"/>
      <c r="BL37" s="83" t="str">
        <f t="shared" si="34"/>
        <v/>
      </c>
      <c r="BM37" s="85"/>
      <c r="BN37" s="83" t="str">
        <f t="shared" si="35"/>
        <v/>
      </c>
      <c r="BO37" s="85"/>
      <c r="BP37" s="83" t="str">
        <f t="shared" si="36"/>
        <v/>
      </c>
      <c r="BQ37" s="85"/>
      <c r="BR37" s="83" t="str">
        <f t="shared" si="37"/>
        <v/>
      </c>
      <c r="BS37" s="85"/>
      <c r="BT37" s="83" t="str">
        <f t="shared" si="38"/>
        <v/>
      </c>
      <c r="BU37" s="85"/>
      <c r="BV37" s="83" t="str">
        <f t="shared" si="39"/>
        <v/>
      </c>
      <c r="BW37" s="85"/>
      <c r="BX37" s="83" t="str">
        <f t="shared" si="40"/>
        <v/>
      </c>
      <c r="BY37" s="85"/>
      <c r="BZ37" s="83" t="str">
        <f t="shared" si="41"/>
        <v/>
      </c>
      <c r="CA37" s="85"/>
      <c r="CB37" s="83" t="str">
        <f t="shared" si="42"/>
        <v/>
      </c>
      <c r="CC37" s="85"/>
      <c r="CD37" s="83" t="str">
        <f t="shared" si="43"/>
        <v/>
      </c>
      <c r="CE37" s="85"/>
      <c r="CF37" s="83" t="str">
        <f t="shared" si="44"/>
        <v/>
      </c>
      <c r="CG37" s="85"/>
      <c r="CH37" s="83" t="str">
        <f t="shared" si="45"/>
        <v/>
      </c>
      <c r="CI37" s="85"/>
      <c r="CJ37" s="83" t="str">
        <f t="shared" si="46"/>
        <v/>
      </c>
      <c r="CK37" s="85"/>
      <c r="CL37" s="83" t="str">
        <f t="shared" si="47"/>
        <v/>
      </c>
      <c r="CM37" s="85"/>
      <c r="CN37" s="83" t="str">
        <f t="shared" si="48"/>
        <v/>
      </c>
      <c r="CO37" s="85"/>
      <c r="CP37" s="83" t="str">
        <f t="shared" si="49"/>
        <v/>
      </c>
      <c r="CQ37" s="85"/>
      <c r="CR37" s="83" t="str">
        <f t="shared" si="50"/>
        <v/>
      </c>
      <c r="CS37" s="85"/>
      <c r="CT37" s="83" t="str">
        <f t="shared" si="51"/>
        <v/>
      </c>
      <c r="CU37" s="85"/>
      <c r="CV37" s="83" t="str">
        <f t="shared" si="52"/>
        <v/>
      </c>
      <c r="CW37" s="85"/>
      <c r="CX37" s="83" t="str">
        <f t="shared" si="53"/>
        <v/>
      </c>
      <c r="CY37" s="85"/>
    </row>
    <row r="38" spans="1:103" hidden="1" x14ac:dyDescent="0.2">
      <c r="A38" s="83">
        <f t="shared" si="3"/>
        <v>22</v>
      </c>
      <c r="D38" s="83">
        <f t="shared" si="4"/>
        <v>1</v>
      </c>
      <c r="E38" s="85"/>
      <c r="F38" s="83" t="str">
        <f t="shared" si="5"/>
        <v/>
      </c>
      <c r="G38" s="85"/>
      <c r="H38" s="83" t="str">
        <f t="shared" si="6"/>
        <v/>
      </c>
      <c r="I38" s="85"/>
      <c r="J38" s="83" t="str">
        <f t="shared" si="7"/>
        <v/>
      </c>
      <c r="K38" s="85"/>
      <c r="L38" s="83" t="str">
        <f t="shared" si="8"/>
        <v/>
      </c>
      <c r="M38" s="85"/>
      <c r="N38" s="83" t="str">
        <f t="shared" si="9"/>
        <v/>
      </c>
      <c r="O38" s="85"/>
      <c r="P38" s="83" t="str">
        <f t="shared" si="10"/>
        <v/>
      </c>
      <c r="Q38" s="85"/>
      <c r="R38" s="83" t="str">
        <f t="shared" si="11"/>
        <v/>
      </c>
      <c r="S38" s="85"/>
      <c r="T38" s="83" t="str">
        <f t="shared" si="12"/>
        <v/>
      </c>
      <c r="U38" s="85"/>
      <c r="V38" s="83" t="str">
        <f t="shared" si="13"/>
        <v/>
      </c>
      <c r="W38" s="85"/>
      <c r="X38" s="83" t="str">
        <f t="shared" si="14"/>
        <v/>
      </c>
      <c r="Y38" s="85"/>
      <c r="Z38" s="83" t="str">
        <f t="shared" si="15"/>
        <v/>
      </c>
      <c r="AA38" s="85"/>
      <c r="AB38" s="83" t="str">
        <f t="shared" si="16"/>
        <v/>
      </c>
      <c r="AC38" s="85"/>
      <c r="AD38" s="83" t="str">
        <f t="shared" si="17"/>
        <v/>
      </c>
      <c r="AE38" s="85"/>
      <c r="AF38" s="83" t="str">
        <f t="shared" si="18"/>
        <v/>
      </c>
      <c r="AG38" s="85"/>
      <c r="AH38" s="83" t="str">
        <f t="shared" si="19"/>
        <v/>
      </c>
      <c r="AI38" s="85"/>
      <c r="AJ38" s="83" t="str">
        <f t="shared" si="20"/>
        <v/>
      </c>
      <c r="AK38" s="85"/>
      <c r="AL38" s="83" t="str">
        <f t="shared" si="21"/>
        <v/>
      </c>
      <c r="AM38" s="85"/>
      <c r="AN38" s="83" t="str">
        <f t="shared" si="22"/>
        <v/>
      </c>
      <c r="AO38" s="85"/>
      <c r="AP38" s="83" t="str">
        <f t="shared" si="23"/>
        <v/>
      </c>
      <c r="AQ38" s="85"/>
      <c r="AR38" s="83" t="str">
        <f t="shared" si="24"/>
        <v/>
      </c>
      <c r="AS38" s="85"/>
      <c r="AT38" s="83" t="str">
        <f t="shared" si="25"/>
        <v/>
      </c>
      <c r="AU38" s="85"/>
      <c r="AV38" s="83" t="str">
        <f t="shared" si="26"/>
        <v/>
      </c>
      <c r="AW38" s="85"/>
      <c r="AX38" s="83" t="str">
        <f t="shared" si="27"/>
        <v/>
      </c>
      <c r="AY38" s="85"/>
      <c r="AZ38" s="83" t="str">
        <f t="shared" si="28"/>
        <v/>
      </c>
      <c r="BA38" s="85"/>
      <c r="BB38" s="83" t="str">
        <f t="shared" si="29"/>
        <v/>
      </c>
      <c r="BC38" s="85"/>
      <c r="BD38" s="83" t="str">
        <f t="shared" si="30"/>
        <v/>
      </c>
      <c r="BE38" s="85"/>
      <c r="BF38" s="83" t="str">
        <f t="shared" si="31"/>
        <v/>
      </c>
      <c r="BG38" s="85"/>
      <c r="BH38" s="83" t="str">
        <f t="shared" si="32"/>
        <v/>
      </c>
      <c r="BI38" s="85"/>
      <c r="BJ38" s="83" t="str">
        <f t="shared" si="33"/>
        <v/>
      </c>
      <c r="BK38" s="85"/>
      <c r="BL38" s="83" t="str">
        <f t="shared" si="34"/>
        <v/>
      </c>
      <c r="BM38" s="85"/>
      <c r="BN38" s="83" t="str">
        <f t="shared" si="35"/>
        <v/>
      </c>
      <c r="BO38" s="85"/>
      <c r="BP38" s="83" t="str">
        <f t="shared" si="36"/>
        <v/>
      </c>
      <c r="BQ38" s="85"/>
      <c r="BR38" s="83" t="str">
        <f t="shared" si="37"/>
        <v/>
      </c>
      <c r="BS38" s="85"/>
      <c r="BT38" s="83" t="str">
        <f t="shared" si="38"/>
        <v/>
      </c>
      <c r="BU38" s="85"/>
      <c r="BV38" s="83" t="str">
        <f t="shared" si="39"/>
        <v/>
      </c>
      <c r="BW38" s="85"/>
      <c r="BX38" s="83" t="str">
        <f t="shared" si="40"/>
        <v/>
      </c>
      <c r="BY38" s="85"/>
      <c r="BZ38" s="83" t="str">
        <f t="shared" si="41"/>
        <v/>
      </c>
      <c r="CA38" s="85"/>
      <c r="CB38" s="83" t="str">
        <f t="shared" si="42"/>
        <v/>
      </c>
      <c r="CC38" s="85"/>
      <c r="CD38" s="83" t="str">
        <f t="shared" si="43"/>
        <v/>
      </c>
      <c r="CE38" s="85"/>
      <c r="CF38" s="83" t="str">
        <f t="shared" si="44"/>
        <v/>
      </c>
      <c r="CG38" s="85"/>
      <c r="CH38" s="83" t="str">
        <f t="shared" si="45"/>
        <v/>
      </c>
      <c r="CI38" s="85"/>
      <c r="CJ38" s="83" t="str">
        <f t="shared" si="46"/>
        <v/>
      </c>
      <c r="CK38" s="85"/>
      <c r="CL38" s="83" t="str">
        <f t="shared" si="47"/>
        <v/>
      </c>
      <c r="CM38" s="85"/>
      <c r="CN38" s="83" t="str">
        <f t="shared" si="48"/>
        <v/>
      </c>
      <c r="CO38" s="85"/>
      <c r="CP38" s="83" t="str">
        <f t="shared" si="49"/>
        <v/>
      </c>
      <c r="CQ38" s="85"/>
      <c r="CR38" s="83" t="str">
        <f t="shared" si="50"/>
        <v/>
      </c>
      <c r="CS38" s="85"/>
      <c r="CT38" s="83" t="str">
        <f t="shared" si="51"/>
        <v/>
      </c>
      <c r="CU38" s="85"/>
      <c r="CV38" s="83" t="str">
        <f t="shared" si="52"/>
        <v/>
      </c>
      <c r="CW38" s="85"/>
      <c r="CX38" s="83" t="str">
        <f t="shared" si="53"/>
        <v/>
      </c>
      <c r="CY38" s="85"/>
    </row>
    <row r="39" spans="1:103" hidden="1" x14ac:dyDescent="0.2">
      <c r="A39" s="83">
        <f t="shared" si="3"/>
        <v>23</v>
      </c>
      <c r="D39" s="83">
        <f t="shared" si="4"/>
        <v>1</v>
      </c>
      <c r="E39" s="85"/>
      <c r="F39" s="83" t="str">
        <f t="shared" si="5"/>
        <v/>
      </c>
      <c r="G39" s="85"/>
      <c r="H39" s="83" t="str">
        <f t="shared" si="6"/>
        <v/>
      </c>
      <c r="I39" s="85"/>
      <c r="J39" s="83" t="str">
        <f t="shared" si="7"/>
        <v/>
      </c>
      <c r="K39" s="85"/>
      <c r="L39" s="83" t="str">
        <f t="shared" si="8"/>
        <v/>
      </c>
      <c r="M39" s="85"/>
      <c r="N39" s="83" t="str">
        <f t="shared" si="9"/>
        <v/>
      </c>
      <c r="O39" s="85"/>
      <c r="P39" s="83" t="str">
        <f t="shared" si="10"/>
        <v/>
      </c>
      <c r="Q39" s="85"/>
      <c r="R39" s="83" t="str">
        <f t="shared" si="11"/>
        <v/>
      </c>
      <c r="S39" s="85"/>
      <c r="T39" s="83" t="str">
        <f t="shared" si="12"/>
        <v/>
      </c>
      <c r="U39" s="85"/>
      <c r="V39" s="83" t="str">
        <f t="shared" si="13"/>
        <v/>
      </c>
      <c r="W39" s="85"/>
      <c r="X39" s="83" t="str">
        <f t="shared" si="14"/>
        <v/>
      </c>
      <c r="Y39" s="85"/>
      <c r="Z39" s="83" t="str">
        <f t="shared" si="15"/>
        <v/>
      </c>
      <c r="AA39" s="85"/>
      <c r="AB39" s="83" t="str">
        <f t="shared" si="16"/>
        <v/>
      </c>
      <c r="AC39" s="85"/>
      <c r="AD39" s="83" t="str">
        <f t="shared" si="17"/>
        <v/>
      </c>
      <c r="AE39" s="85"/>
      <c r="AF39" s="83" t="str">
        <f t="shared" si="18"/>
        <v/>
      </c>
      <c r="AG39" s="85"/>
      <c r="AH39" s="83" t="str">
        <f t="shared" si="19"/>
        <v/>
      </c>
      <c r="AI39" s="85"/>
      <c r="AJ39" s="83" t="str">
        <f t="shared" si="20"/>
        <v/>
      </c>
      <c r="AK39" s="85"/>
      <c r="AL39" s="83" t="str">
        <f t="shared" si="21"/>
        <v/>
      </c>
      <c r="AM39" s="85"/>
      <c r="AN39" s="83" t="str">
        <f t="shared" si="22"/>
        <v/>
      </c>
      <c r="AO39" s="85"/>
      <c r="AP39" s="83" t="str">
        <f t="shared" si="23"/>
        <v/>
      </c>
      <c r="AQ39" s="85"/>
      <c r="AR39" s="83" t="str">
        <f t="shared" si="24"/>
        <v/>
      </c>
      <c r="AS39" s="85"/>
      <c r="AT39" s="83" t="str">
        <f t="shared" si="25"/>
        <v/>
      </c>
      <c r="AU39" s="85"/>
      <c r="AV39" s="83" t="str">
        <f t="shared" si="26"/>
        <v/>
      </c>
      <c r="AW39" s="85"/>
      <c r="AX39" s="83" t="str">
        <f t="shared" si="27"/>
        <v/>
      </c>
      <c r="AY39" s="85"/>
      <c r="AZ39" s="83" t="str">
        <f t="shared" si="28"/>
        <v/>
      </c>
      <c r="BA39" s="85"/>
      <c r="BB39" s="83" t="str">
        <f t="shared" si="29"/>
        <v/>
      </c>
      <c r="BC39" s="85"/>
      <c r="BD39" s="83" t="str">
        <f t="shared" si="30"/>
        <v/>
      </c>
      <c r="BE39" s="85"/>
      <c r="BF39" s="83" t="str">
        <f t="shared" si="31"/>
        <v/>
      </c>
      <c r="BG39" s="85"/>
      <c r="BH39" s="83" t="str">
        <f t="shared" si="32"/>
        <v/>
      </c>
      <c r="BI39" s="85"/>
      <c r="BJ39" s="83" t="str">
        <f t="shared" si="33"/>
        <v/>
      </c>
      <c r="BK39" s="85"/>
      <c r="BL39" s="83" t="str">
        <f t="shared" si="34"/>
        <v/>
      </c>
      <c r="BM39" s="85"/>
      <c r="BN39" s="83" t="str">
        <f t="shared" si="35"/>
        <v/>
      </c>
      <c r="BO39" s="85"/>
      <c r="BP39" s="83" t="str">
        <f t="shared" si="36"/>
        <v/>
      </c>
      <c r="BQ39" s="85"/>
      <c r="BR39" s="83" t="str">
        <f t="shared" si="37"/>
        <v/>
      </c>
      <c r="BS39" s="85"/>
      <c r="BT39" s="83" t="str">
        <f t="shared" si="38"/>
        <v/>
      </c>
      <c r="BU39" s="85"/>
      <c r="BV39" s="83" t="str">
        <f t="shared" si="39"/>
        <v/>
      </c>
      <c r="BW39" s="85"/>
      <c r="BX39" s="83" t="str">
        <f t="shared" si="40"/>
        <v/>
      </c>
      <c r="BY39" s="85"/>
      <c r="BZ39" s="83" t="str">
        <f t="shared" si="41"/>
        <v/>
      </c>
      <c r="CA39" s="85"/>
      <c r="CB39" s="83" t="str">
        <f t="shared" si="42"/>
        <v/>
      </c>
      <c r="CC39" s="85"/>
      <c r="CD39" s="83" t="str">
        <f t="shared" si="43"/>
        <v/>
      </c>
      <c r="CE39" s="85"/>
      <c r="CF39" s="83" t="str">
        <f t="shared" si="44"/>
        <v/>
      </c>
      <c r="CG39" s="85"/>
      <c r="CH39" s="83" t="str">
        <f t="shared" si="45"/>
        <v/>
      </c>
      <c r="CI39" s="85"/>
      <c r="CJ39" s="83" t="str">
        <f t="shared" si="46"/>
        <v/>
      </c>
      <c r="CK39" s="85"/>
      <c r="CL39" s="83" t="str">
        <f t="shared" si="47"/>
        <v/>
      </c>
      <c r="CM39" s="85"/>
      <c r="CN39" s="83" t="str">
        <f t="shared" si="48"/>
        <v/>
      </c>
      <c r="CO39" s="85"/>
      <c r="CP39" s="83" t="str">
        <f t="shared" si="49"/>
        <v/>
      </c>
      <c r="CQ39" s="85"/>
      <c r="CR39" s="83" t="str">
        <f t="shared" si="50"/>
        <v/>
      </c>
      <c r="CS39" s="85"/>
      <c r="CT39" s="83" t="str">
        <f t="shared" si="51"/>
        <v/>
      </c>
      <c r="CU39" s="85"/>
      <c r="CV39" s="83" t="str">
        <f t="shared" si="52"/>
        <v/>
      </c>
      <c r="CW39" s="85"/>
      <c r="CX39" s="83" t="str">
        <f t="shared" si="53"/>
        <v/>
      </c>
      <c r="CY39" s="85"/>
    </row>
    <row r="40" spans="1:103" hidden="1" x14ac:dyDescent="0.2">
      <c r="A40" s="83">
        <f t="shared" si="3"/>
        <v>24</v>
      </c>
      <c r="D40" s="83">
        <f t="shared" si="4"/>
        <v>1</v>
      </c>
      <c r="E40" s="85"/>
      <c r="F40" s="83" t="str">
        <f t="shared" si="5"/>
        <v/>
      </c>
      <c r="G40" s="85"/>
      <c r="H40" s="83" t="str">
        <f t="shared" si="6"/>
        <v/>
      </c>
      <c r="I40" s="85"/>
      <c r="J40" s="83" t="str">
        <f t="shared" si="7"/>
        <v/>
      </c>
      <c r="K40" s="85"/>
      <c r="L40" s="83" t="str">
        <f t="shared" si="8"/>
        <v/>
      </c>
      <c r="M40" s="85"/>
      <c r="N40" s="83" t="str">
        <f t="shared" si="9"/>
        <v/>
      </c>
      <c r="O40" s="85"/>
      <c r="P40" s="83" t="str">
        <f t="shared" si="10"/>
        <v/>
      </c>
      <c r="Q40" s="85"/>
      <c r="R40" s="83" t="str">
        <f t="shared" si="11"/>
        <v/>
      </c>
      <c r="S40" s="85"/>
      <c r="T40" s="83" t="str">
        <f t="shared" si="12"/>
        <v/>
      </c>
      <c r="U40" s="85"/>
      <c r="V40" s="83" t="str">
        <f t="shared" si="13"/>
        <v/>
      </c>
      <c r="W40" s="85"/>
      <c r="X40" s="83" t="str">
        <f t="shared" si="14"/>
        <v/>
      </c>
      <c r="Y40" s="85"/>
      <c r="Z40" s="83" t="str">
        <f t="shared" si="15"/>
        <v/>
      </c>
      <c r="AA40" s="85"/>
      <c r="AB40" s="83" t="str">
        <f t="shared" si="16"/>
        <v/>
      </c>
      <c r="AC40" s="85"/>
      <c r="AD40" s="83" t="str">
        <f t="shared" si="17"/>
        <v/>
      </c>
      <c r="AE40" s="85"/>
      <c r="AF40" s="83" t="str">
        <f t="shared" si="18"/>
        <v/>
      </c>
      <c r="AG40" s="85"/>
      <c r="AH40" s="83" t="str">
        <f t="shared" si="19"/>
        <v/>
      </c>
      <c r="AI40" s="85"/>
      <c r="AJ40" s="83" t="str">
        <f t="shared" si="20"/>
        <v/>
      </c>
      <c r="AK40" s="85"/>
      <c r="AL40" s="83" t="str">
        <f t="shared" si="21"/>
        <v/>
      </c>
      <c r="AM40" s="85"/>
      <c r="AN40" s="83" t="str">
        <f t="shared" si="22"/>
        <v/>
      </c>
      <c r="AO40" s="85"/>
      <c r="AP40" s="83" t="str">
        <f t="shared" si="23"/>
        <v/>
      </c>
      <c r="AQ40" s="85"/>
      <c r="AR40" s="83" t="str">
        <f t="shared" si="24"/>
        <v/>
      </c>
      <c r="AS40" s="85"/>
      <c r="AT40" s="83" t="str">
        <f t="shared" si="25"/>
        <v/>
      </c>
      <c r="AU40" s="85"/>
      <c r="AV40" s="83" t="str">
        <f t="shared" si="26"/>
        <v/>
      </c>
      <c r="AW40" s="85"/>
      <c r="AX40" s="83" t="str">
        <f t="shared" si="27"/>
        <v/>
      </c>
      <c r="AY40" s="85"/>
      <c r="AZ40" s="83" t="str">
        <f t="shared" si="28"/>
        <v/>
      </c>
      <c r="BA40" s="85"/>
      <c r="BB40" s="83" t="str">
        <f t="shared" si="29"/>
        <v/>
      </c>
      <c r="BC40" s="85"/>
      <c r="BD40" s="83" t="str">
        <f t="shared" si="30"/>
        <v/>
      </c>
      <c r="BE40" s="85"/>
      <c r="BF40" s="83" t="str">
        <f t="shared" si="31"/>
        <v/>
      </c>
      <c r="BG40" s="85"/>
      <c r="BH40" s="83" t="str">
        <f t="shared" si="32"/>
        <v/>
      </c>
      <c r="BI40" s="85"/>
      <c r="BJ40" s="83" t="str">
        <f t="shared" si="33"/>
        <v/>
      </c>
      <c r="BK40" s="85"/>
      <c r="BL40" s="83" t="str">
        <f t="shared" si="34"/>
        <v/>
      </c>
      <c r="BM40" s="85"/>
      <c r="BN40" s="83" t="str">
        <f t="shared" si="35"/>
        <v/>
      </c>
      <c r="BO40" s="85"/>
      <c r="BP40" s="83" t="str">
        <f t="shared" si="36"/>
        <v/>
      </c>
      <c r="BQ40" s="85"/>
      <c r="BR40" s="83" t="str">
        <f t="shared" si="37"/>
        <v/>
      </c>
      <c r="BS40" s="85"/>
      <c r="BT40" s="83" t="str">
        <f t="shared" si="38"/>
        <v/>
      </c>
      <c r="BU40" s="85"/>
      <c r="BV40" s="83" t="str">
        <f t="shared" si="39"/>
        <v/>
      </c>
      <c r="BW40" s="85"/>
      <c r="BX40" s="83" t="str">
        <f t="shared" si="40"/>
        <v/>
      </c>
      <c r="BY40" s="85"/>
      <c r="BZ40" s="83" t="str">
        <f t="shared" si="41"/>
        <v/>
      </c>
      <c r="CA40" s="85"/>
      <c r="CB40" s="83" t="str">
        <f t="shared" si="42"/>
        <v/>
      </c>
      <c r="CC40" s="85"/>
      <c r="CD40" s="83" t="str">
        <f t="shared" si="43"/>
        <v/>
      </c>
      <c r="CE40" s="85"/>
      <c r="CF40" s="83" t="str">
        <f t="shared" si="44"/>
        <v/>
      </c>
      <c r="CG40" s="85"/>
      <c r="CH40" s="83" t="str">
        <f t="shared" si="45"/>
        <v/>
      </c>
      <c r="CI40" s="85"/>
      <c r="CJ40" s="83" t="str">
        <f t="shared" si="46"/>
        <v/>
      </c>
      <c r="CK40" s="85"/>
      <c r="CL40" s="83" t="str">
        <f t="shared" si="47"/>
        <v/>
      </c>
      <c r="CM40" s="85"/>
      <c r="CN40" s="83" t="str">
        <f t="shared" si="48"/>
        <v/>
      </c>
      <c r="CO40" s="85"/>
      <c r="CP40" s="83" t="str">
        <f t="shared" si="49"/>
        <v/>
      </c>
      <c r="CQ40" s="85"/>
      <c r="CR40" s="83" t="str">
        <f t="shared" si="50"/>
        <v/>
      </c>
      <c r="CS40" s="85"/>
      <c r="CT40" s="83" t="str">
        <f t="shared" si="51"/>
        <v/>
      </c>
      <c r="CU40" s="85"/>
      <c r="CV40" s="83" t="str">
        <f t="shared" si="52"/>
        <v/>
      </c>
      <c r="CW40" s="85"/>
      <c r="CX40" s="83" t="str">
        <f t="shared" si="53"/>
        <v/>
      </c>
      <c r="CY40" s="85"/>
    </row>
    <row r="41" spans="1:103" hidden="1" x14ac:dyDescent="0.2">
      <c r="A41" s="83">
        <f t="shared" ref="A41:A42" si="54">A19</f>
        <v>0</v>
      </c>
      <c r="D41" s="83">
        <f t="shared" si="4"/>
        <v>1</v>
      </c>
      <c r="E41" s="85"/>
      <c r="F41" s="83" t="str">
        <f t="shared" ref="F41:F42" si="55">IF(F19="","",IF(F19=G19,1,IF(F19&gt;G19,3,0)))</f>
        <v/>
      </c>
      <c r="G41" s="85"/>
      <c r="H41" s="83" t="str">
        <f t="shared" ref="H41:H42" si="56">IF(H19="","",IF(H19=I19,1,IF(H19&gt;I19,3,0)))</f>
        <v/>
      </c>
      <c r="I41" s="85"/>
      <c r="J41" s="83" t="str">
        <f t="shared" ref="J41:J42" si="57">IF(J19="","",IF(J19=K19,1,IF(J19&gt;K19,3,0)))</f>
        <v/>
      </c>
      <c r="K41" s="85"/>
      <c r="L41" s="83" t="str">
        <f t="shared" ref="L41:L42" si="58">IF(L19="","",IF(L19=M19,1,IF(L19&gt;M19,3,0)))</f>
        <v/>
      </c>
      <c r="M41" s="85"/>
      <c r="N41" s="83" t="str">
        <f t="shared" ref="N41:N42" si="59">IF(N19="","",IF(N19=O19,1,IF(N19&gt;O19,3,0)))</f>
        <v/>
      </c>
      <c r="O41" s="85"/>
      <c r="P41" s="83" t="str">
        <f t="shared" ref="P41:P42" si="60">IF(P19="","",IF(P19=Q19,1,IF(P19&gt;Q19,3,0)))</f>
        <v/>
      </c>
      <c r="Q41" s="85"/>
      <c r="R41" s="83" t="str">
        <f t="shared" ref="R41:R42" si="61">IF(R19="","",IF(R19=S19,1,IF(R19&gt;S19,3,0)))</f>
        <v/>
      </c>
      <c r="S41" s="85"/>
      <c r="T41" s="83" t="str">
        <f t="shared" ref="T41:T42" si="62">IF(T19="","",IF(T19=U19,1,IF(T19&gt;U19,3,0)))</f>
        <v/>
      </c>
      <c r="U41" s="85"/>
      <c r="V41" s="83" t="str">
        <f t="shared" ref="V41:V42" si="63">IF(V19="","",IF(V19=W19,1,IF(V19&gt;W19,3,0)))</f>
        <v/>
      </c>
      <c r="W41" s="85"/>
      <c r="X41" s="83" t="str">
        <f t="shared" ref="X41:X42" si="64">IF(X19="","",IF(X19=Y19,1,IF(X19&gt;Y19,3,0)))</f>
        <v/>
      </c>
      <c r="Y41" s="85"/>
      <c r="Z41" s="83" t="str">
        <f t="shared" ref="Z41:Z42" si="65">IF(Z19="","",IF(Z19=AA19,1,IF(Z19&gt;AA19,3,0)))</f>
        <v/>
      </c>
      <c r="AA41" s="85"/>
      <c r="AB41" s="83" t="str">
        <f t="shared" ref="AB41:AB42" si="66">IF(AB19="","",IF(AB19=AC19,1,IF(AB19&gt;AC19,3,0)))</f>
        <v/>
      </c>
      <c r="AC41" s="85"/>
      <c r="AD41" s="83" t="str">
        <f t="shared" ref="AD41:AD42" si="67">IF(AD19="","",IF(AD19=AE19,1,IF(AD19&gt;AE19,3,0)))</f>
        <v/>
      </c>
      <c r="AE41" s="85"/>
      <c r="AF41" s="83" t="str">
        <f t="shared" ref="AF41:AF42" si="68">IF(AF19="","",IF(AF19=AG19,1,IF(AF19&gt;AG19,3,0)))</f>
        <v/>
      </c>
      <c r="AG41" s="85"/>
      <c r="AH41" s="83" t="str">
        <f t="shared" ref="AH41:AH42" si="69">IF(AH19="","",IF(AH19=AI19,1,IF(AH19&gt;AI19,3,0)))</f>
        <v/>
      </c>
      <c r="AI41" s="85"/>
      <c r="AJ41" s="83" t="str">
        <f t="shared" ref="AJ41:AJ42" si="70">IF(AJ19="","",IF(AJ19=AK19,1,IF(AJ19&gt;AK19,3,0)))</f>
        <v/>
      </c>
      <c r="AK41" s="85"/>
      <c r="AL41" s="83" t="str">
        <f t="shared" ref="AL41:AL42" si="71">IF(AL19="","",IF(AL19=AM19,1,IF(AL19&gt;AM19,3,0)))</f>
        <v/>
      </c>
      <c r="AM41" s="85"/>
      <c r="AN41" s="83" t="str">
        <f t="shared" ref="AN41:AN42" si="72">IF(AN19="","",IF(AN19=AO19,1,IF(AN19&gt;AO19,3,0)))</f>
        <v/>
      </c>
      <c r="AO41" s="85"/>
      <c r="AP41" s="83" t="str">
        <f t="shared" ref="AP41:AP42" si="73">IF(AP19="","",IF(AP19=AQ19,1,IF(AP19&gt;AQ19,3,0)))</f>
        <v/>
      </c>
      <c r="AQ41" s="85"/>
      <c r="AR41" s="83" t="str">
        <f t="shared" ref="AR41:AR42" si="74">IF(AR19="","",IF(AR19=AS19,1,IF(AR19&gt;AS19,3,0)))</f>
        <v/>
      </c>
      <c r="AS41" s="85"/>
      <c r="AT41" s="83" t="str">
        <f t="shared" ref="AT41:AT42" si="75">IF(AT19="","",IF(AT19=AU19,1,IF(AT19&gt;AU19,3,0)))</f>
        <v/>
      </c>
      <c r="AU41" s="85"/>
      <c r="AV41" s="83" t="str">
        <f t="shared" ref="AV41:AV42" si="76">IF(AV19="","",IF(AV19=AW19,1,IF(AV19&gt;AW19,3,0)))</f>
        <v/>
      </c>
      <c r="AW41" s="85"/>
      <c r="AX41" s="83" t="str">
        <f t="shared" ref="AX41:AX42" si="77">IF(AX19="","",IF(AX19=AY19,1,IF(AX19&gt;AY19,3,0)))</f>
        <v/>
      </c>
      <c r="AY41" s="85"/>
      <c r="AZ41" s="83" t="str">
        <f t="shared" ref="AZ41:AZ42" si="78">IF(AZ19="","",IF(AZ19=BA19,1,IF(AZ19&gt;BA19,3,0)))</f>
        <v/>
      </c>
      <c r="BA41" s="85"/>
      <c r="BB41" s="83" t="str">
        <f t="shared" ref="BB41:BB42" si="79">IF(BB19="","",IF(BB19=BC19,1,IF(BB19&gt;BC19,3,0)))</f>
        <v/>
      </c>
      <c r="BC41" s="85"/>
      <c r="BD41" s="83" t="str">
        <f t="shared" ref="BD41:BD42" si="80">IF(BD19="","",IF(BD19=BE19,1,IF(BD19&gt;BE19,3,0)))</f>
        <v/>
      </c>
      <c r="BE41" s="85"/>
      <c r="BF41" s="83" t="str">
        <f t="shared" ref="BF41:BF42" si="81">IF(BF19="","",IF(BF19=BG19,1,IF(BF19&gt;BG19,3,0)))</f>
        <v/>
      </c>
      <c r="BG41" s="85"/>
      <c r="BH41" s="83" t="str">
        <f t="shared" ref="BH41:BH42" si="82">IF(BH19="","",IF(BH19=BI19,1,IF(BH19&gt;BI19,3,0)))</f>
        <v/>
      </c>
      <c r="BI41" s="85"/>
      <c r="BJ41" s="83" t="str">
        <f t="shared" ref="BJ41:BJ42" si="83">IF(BJ19="","",IF(BJ19=BK19,1,IF(BJ19&gt;BK19,3,0)))</f>
        <v/>
      </c>
      <c r="BK41" s="85"/>
      <c r="BL41" s="83" t="str">
        <f t="shared" ref="BL41:BL42" si="84">IF(BL19="","",IF(BL19=BM19,1,IF(BL19&gt;BM19,3,0)))</f>
        <v/>
      </c>
      <c r="BM41" s="85"/>
      <c r="BN41" s="83" t="str">
        <f t="shared" ref="BN41:BN42" si="85">IF(BN19="","",IF(BN19=BO19,1,IF(BN19&gt;BO19,3,0)))</f>
        <v/>
      </c>
      <c r="BO41" s="85"/>
      <c r="BP41" s="83" t="str">
        <f t="shared" ref="BP41:BP42" si="86">IF(BP19="","",IF(BP19=BQ19,1,IF(BP19&gt;BQ19,3,0)))</f>
        <v/>
      </c>
      <c r="BQ41" s="85"/>
      <c r="BR41" s="83" t="str">
        <f t="shared" ref="BR41:BR42" si="87">IF(BR19="","",IF(BR19=BS19,1,IF(BR19&gt;BS19,3,0)))</f>
        <v/>
      </c>
      <c r="BS41" s="85"/>
      <c r="BT41" s="83" t="str">
        <f t="shared" ref="BT41:BT42" si="88">IF(BT19="","",IF(BT19=BU19,1,IF(BT19&gt;BU19,3,0)))</f>
        <v/>
      </c>
      <c r="BU41" s="85"/>
      <c r="BV41" s="83" t="str">
        <f t="shared" ref="BV41:BV42" si="89">IF(BV19="","",IF(BV19=BW19,1,IF(BV19&gt;BW19,3,0)))</f>
        <v/>
      </c>
      <c r="BW41" s="85"/>
      <c r="BX41" s="83" t="str">
        <f t="shared" ref="BX41:BX42" si="90">IF(BX19="","",IF(BX19=BY19,1,IF(BX19&gt;BY19,3,0)))</f>
        <v/>
      </c>
      <c r="BY41" s="85"/>
      <c r="BZ41" s="83" t="str">
        <f t="shared" ref="BZ41:BZ42" si="91">IF(BZ19="","",IF(BZ19=CA19,1,IF(BZ19&gt;CA19,3,0)))</f>
        <v/>
      </c>
      <c r="CA41" s="85"/>
      <c r="CB41" s="83" t="str">
        <f t="shared" ref="CB41:CB42" si="92">IF(CB19="","",IF(CB19=CC19,1,IF(CB19&gt;CC19,3,0)))</f>
        <v/>
      </c>
      <c r="CC41" s="85"/>
      <c r="CD41" s="83" t="str">
        <f t="shared" ref="CD41:CD42" si="93">IF(CD19="","",IF(CD19=CE19,1,IF(CD19&gt;CE19,3,0)))</f>
        <v/>
      </c>
      <c r="CE41" s="85"/>
      <c r="CF41" s="83" t="str">
        <f t="shared" ref="CF41:CF42" si="94">IF(CF19="","",IF(CF19=CG19,1,IF(CF19&gt;CG19,3,0)))</f>
        <v/>
      </c>
      <c r="CG41" s="85"/>
      <c r="CH41" s="83" t="str">
        <f t="shared" ref="CH41:CH42" si="95">IF(CH19="","",IF(CH19=CI19,1,IF(CH19&gt;CI19,3,0)))</f>
        <v/>
      </c>
      <c r="CI41" s="85"/>
      <c r="CJ41" s="83" t="str">
        <f t="shared" ref="CJ41:CJ42" si="96">IF(CJ19="","",IF(CJ19=CK19,1,IF(CJ19&gt;CK19,3,0)))</f>
        <v/>
      </c>
      <c r="CK41" s="85"/>
      <c r="CL41" s="83" t="str">
        <f t="shared" ref="CL41:CL42" si="97">IF(CL19="","",IF(CL19=CM19,1,IF(CL19&gt;CM19,3,0)))</f>
        <v/>
      </c>
      <c r="CM41" s="85"/>
      <c r="CN41" s="83" t="str">
        <f t="shared" ref="CN41:CN42" si="98">IF(CN19="","",IF(CN19=CO19,1,IF(CN19&gt;CO19,3,0)))</f>
        <v/>
      </c>
      <c r="CO41" s="85"/>
      <c r="CP41" s="83" t="str">
        <f t="shared" ref="CP41:CP42" si="99">IF(CP19="","",IF(CP19=CQ19,1,IF(CP19&gt;CQ19,3,0)))</f>
        <v/>
      </c>
      <c r="CQ41" s="85"/>
      <c r="CR41" s="83" t="str">
        <f t="shared" ref="CR41:CR42" si="100">IF(CR19="","",IF(CR19=CS19,1,IF(CR19&gt;CS19,3,0)))</f>
        <v/>
      </c>
      <c r="CS41" s="85"/>
      <c r="CT41" s="83" t="str">
        <f t="shared" ref="CT41:CT42" si="101">IF(CT19="","",IF(CT19=CU19,1,IF(CT19&gt;CU19,3,0)))</f>
        <v/>
      </c>
      <c r="CU41" s="85"/>
      <c r="CV41" s="83" t="str">
        <f t="shared" ref="CV41:CV42" si="102">IF(CV19="","",IF(CV19=CW19,1,IF(CV19&gt;CW19,3,0)))</f>
        <v/>
      </c>
      <c r="CW41" s="85"/>
      <c r="CX41" s="83" t="str">
        <f t="shared" ref="CX41:CX42" si="103">IF(CX19="","",IF(CX19=CY19,1,IF(CX19&gt;CY19,3,0)))</f>
        <v/>
      </c>
      <c r="CY41" s="85"/>
    </row>
    <row r="42" spans="1:103" hidden="1" x14ac:dyDescent="0.2">
      <c r="A42" s="83">
        <f t="shared" si="54"/>
        <v>0</v>
      </c>
      <c r="D42" s="83">
        <f t="shared" si="4"/>
        <v>1</v>
      </c>
      <c r="E42" s="85"/>
      <c r="F42" s="83" t="str">
        <f t="shared" si="55"/>
        <v/>
      </c>
      <c r="G42" s="85"/>
      <c r="H42" s="83" t="str">
        <f t="shared" si="56"/>
        <v/>
      </c>
      <c r="I42" s="85"/>
      <c r="J42" s="83" t="str">
        <f t="shared" si="57"/>
        <v/>
      </c>
      <c r="K42" s="85"/>
      <c r="L42" s="83" t="str">
        <f t="shared" si="58"/>
        <v/>
      </c>
      <c r="M42" s="85"/>
      <c r="N42" s="83" t="str">
        <f t="shared" si="59"/>
        <v/>
      </c>
      <c r="O42" s="85"/>
      <c r="P42" s="83" t="str">
        <f t="shared" si="60"/>
        <v/>
      </c>
      <c r="Q42" s="85"/>
      <c r="R42" s="83" t="str">
        <f t="shared" si="61"/>
        <v/>
      </c>
      <c r="S42" s="85"/>
      <c r="T42" s="83" t="str">
        <f t="shared" si="62"/>
        <v/>
      </c>
      <c r="U42" s="85"/>
      <c r="V42" s="83" t="str">
        <f t="shared" si="63"/>
        <v/>
      </c>
      <c r="W42" s="85"/>
      <c r="X42" s="83" t="str">
        <f t="shared" si="64"/>
        <v/>
      </c>
      <c r="Y42" s="85"/>
      <c r="Z42" s="83" t="str">
        <f t="shared" si="65"/>
        <v/>
      </c>
      <c r="AA42" s="85"/>
      <c r="AB42" s="83" t="str">
        <f t="shared" si="66"/>
        <v/>
      </c>
      <c r="AC42" s="85"/>
      <c r="AD42" s="83" t="str">
        <f t="shared" si="67"/>
        <v/>
      </c>
      <c r="AE42" s="85"/>
      <c r="AF42" s="83" t="str">
        <f t="shared" si="68"/>
        <v/>
      </c>
      <c r="AG42" s="85"/>
      <c r="AH42" s="83" t="str">
        <f t="shared" si="69"/>
        <v/>
      </c>
      <c r="AI42" s="85"/>
      <c r="AJ42" s="83" t="str">
        <f t="shared" si="70"/>
        <v/>
      </c>
      <c r="AK42" s="85"/>
      <c r="AL42" s="83" t="str">
        <f t="shared" si="71"/>
        <v/>
      </c>
      <c r="AM42" s="85"/>
      <c r="AN42" s="83" t="str">
        <f t="shared" si="72"/>
        <v/>
      </c>
      <c r="AO42" s="85"/>
      <c r="AP42" s="83" t="str">
        <f t="shared" si="73"/>
        <v/>
      </c>
      <c r="AQ42" s="85"/>
      <c r="AR42" s="83" t="str">
        <f t="shared" si="74"/>
        <v/>
      </c>
      <c r="AS42" s="85"/>
      <c r="AT42" s="83" t="str">
        <f t="shared" si="75"/>
        <v/>
      </c>
      <c r="AU42" s="85"/>
      <c r="AV42" s="83" t="str">
        <f t="shared" si="76"/>
        <v/>
      </c>
      <c r="AW42" s="85"/>
      <c r="AX42" s="83" t="str">
        <f t="shared" si="77"/>
        <v/>
      </c>
      <c r="AY42" s="85"/>
      <c r="AZ42" s="83" t="str">
        <f t="shared" si="78"/>
        <v/>
      </c>
      <c r="BA42" s="85"/>
      <c r="BB42" s="83" t="str">
        <f t="shared" si="79"/>
        <v/>
      </c>
      <c r="BC42" s="85"/>
      <c r="BD42" s="83" t="str">
        <f t="shared" si="80"/>
        <v/>
      </c>
      <c r="BE42" s="85"/>
      <c r="BF42" s="83" t="str">
        <f t="shared" si="81"/>
        <v/>
      </c>
      <c r="BG42" s="85"/>
      <c r="BH42" s="83" t="str">
        <f t="shared" si="82"/>
        <v/>
      </c>
      <c r="BI42" s="85"/>
      <c r="BJ42" s="83" t="str">
        <f t="shared" si="83"/>
        <v/>
      </c>
      <c r="BK42" s="85"/>
      <c r="BL42" s="83" t="str">
        <f t="shared" si="84"/>
        <v/>
      </c>
      <c r="BM42" s="85"/>
      <c r="BN42" s="83" t="str">
        <f t="shared" si="85"/>
        <v/>
      </c>
      <c r="BO42" s="85"/>
      <c r="BP42" s="83" t="str">
        <f t="shared" si="86"/>
        <v/>
      </c>
      <c r="BQ42" s="85"/>
      <c r="BR42" s="83" t="str">
        <f t="shared" si="87"/>
        <v/>
      </c>
      <c r="BS42" s="85"/>
      <c r="BT42" s="83" t="str">
        <f t="shared" si="88"/>
        <v/>
      </c>
      <c r="BU42" s="85"/>
      <c r="BV42" s="83" t="str">
        <f t="shared" si="89"/>
        <v/>
      </c>
      <c r="BW42" s="85"/>
      <c r="BX42" s="83" t="str">
        <f t="shared" si="90"/>
        <v/>
      </c>
      <c r="BY42" s="85"/>
      <c r="BZ42" s="83" t="str">
        <f t="shared" si="91"/>
        <v/>
      </c>
      <c r="CA42" s="85"/>
      <c r="CB42" s="83" t="str">
        <f t="shared" si="92"/>
        <v/>
      </c>
      <c r="CC42" s="85"/>
      <c r="CD42" s="83" t="str">
        <f t="shared" si="93"/>
        <v/>
      </c>
      <c r="CE42" s="85"/>
      <c r="CF42" s="83" t="str">
        <f t="shared" si="94"/>
        <v/>
      </c>
      <c r="CG42" s="85"/>
      <c r="CH42" s="83" t="str">
        <f t="shared" si="95"/>
        <v/>
      </c>
      <c r="CI42" s="85"/>
      <c r="CJ42" s="83" t="str">
        <f t="shared" si="96"/>
        <v/>
      </c>
      <c r="CK42" s="85"/>
      <c r="CL42" s="83" t="str">
        <f t="shared" si="97"/>
        <v/>
      </c>
      <c r="CM42" s="85"/>
      <c r="CN42" s="83" t="str">
        <f t="shared" si="98"/>
        <v/>
      </c>
      <c r="CO42" s="85"/>
      <c r="CP42" s="83" t="str">
        <f t="shared" si="99"/>
        <v/>
      </c>
      <c r="CQ42" s="85"/>
      <c r="CR42" s="83" t="str">
        <f t="shared" si="100"/>
        <v/>
      </c>
      <c r="CS42" s="85"/>
      <c r="CT42" s="83" t="str">
        <f t="shared" si="101"/>
        <v/>
      </c>
      <c r="CU42" s="85"/>
      <c r="CV42" s="83" t="str">
        <f t="shared" si="102"/>
        <v/>
      </c>
      <c r="CW42" s="85"/>
      <c r="CX42" s="83" t="str">
        <f t="shared" si="103"/>
        <v/>
      </c>
      <c r="CY42" s="85"/>
    </row>
    <row r="43" spans="1:103" hidden="1" x14ac:dyDescent="0.2"/>
    <row r="44" spans="1:103" hidden="1" x14ac:dyDescent="0.2"/>
    <row r="45" spans="1:103" hidden="1" x14ac:dyDescent="0.2"/>
    <row r="47" spans="1:103" x14ac:dyDescent="0.2">
      <c r="A47" s="70" t="s">
        <v>9</v>
      </c>
      <c r="D47" s="99" t="s">
        <v>8</v>
      </c>
      <c r="F47" s="99" t="s">
        <v>8</v>
      </c>
      <c r="H47" s="99" t="s">
        <v>8</v>
      </c>
      <c r="J47" s="99" t="s">
        <v>8</v>
      </c>
      <c r="L47" s="99" t="s">
        <v>8</v>
      </c>
      <c r="N47" s="99" t="s">
        <v>8</v>
      </c>
      <c r="P47" s="99" t="s">
        <v>8</v>
      </c>
      <c r="R47" s="99" t="s">
        <v>8</v>
      </c>
      <c r="T47" s="99" t="s">
        <v>8</v>
      </c>
      <c r="V47" s="99" t="s">
        <v>8</v>
      </c>
      <c r="X47" s="99" t="s">
        <v>8</v>
      </c>
      <c r="Z47" s="99" t="s">
        <v>8</v>
      </c>
      <c r="AB47" s="99" t="s">
        <v>8</v>
      </c>
      <c r="AD47" s="99" t="s">
        <v>8</v>
      </c>
      <c r="AF47" s="99" t="s">
        <v>8</v>
      </c>
      <c r="AH47" s="99" t="s">
        <v>8</v>
      </c>
      <c r="AJ47" s="99" t="s">
        <v>8</v>
      </c>
      <c r="AL47" s="99" t="s">
        <v>8</v>
      </c>
      <c r="AN47" s="99" t="s">
        <v>8</v>
      </c>
      <c r="AP47" s="99" t="s">
        <v>8</v>
      </c>
      <c r="AR47" s="99" t="s">
        <v>8</v>
      </c>
      <c r="AT47" s="99" t="s">
        <v>8</v>
      </c>
      <c r="AV47" s="99" t="s">
        <v>8</v>
      </c>
      <c r="AX47" s="99" t="s">
        <v>8</v>
      </c>
      <c r="AZ47" s="99" t="s">
        <v>8</v>
      </c>
      <c r="BB47" s="99" t="s">
        <v>8</v>
      </c>
      <c r="BD47" s="99" t="s">
        <v>8</v>
      </c>
      <c r="BF47" s="99" t="s">
        <v>8</v>
      </c>
      <c r="BH47" s="99" t="s">
        <v>8</v>
      </c>
      <c r="BJ47" s="99" t="s">
        <v>8</v>
      </c>
      <c r="BL47" s="99" t="s">
        <v>8</v>
      </c>
      <c r="BN47" s="99" t="s">
        <v>8</v>
      </c>
      <c r="BP47" s="99" t="s">
        <v>8</v>
      </c>
      <c r="BR47" s="99" t="s">
        <v>8</v>
      </c>
      <c r="BT47" s="99" t="s">
        <v>8</v>
      </c>
      <c r="BV47" s="99" t="s">
        <v>8</v>
      </c>
      <c r="BX47" s="99" t="s">
        <v>8</v>
      </c>
      <c r="BZ47" s="99" t="s">
        <v>8</v>
      </c>
      <c r="CB47" s="99" t="s">
        <v>8</v>
      </c>
      <c r="CD47" s="99" t="s">
        <v>8</v>
      </c>
      <c r="CF47" s="99" t="s">
        <v>8</v>
      </c>
      <c r="CH47" s="99" t="s">
        <v>8</v>
      </c>
      <c r="CJ47" s="99" t="s">
        <v>8</v>
      </c>
      <c r="CL47" s="99" t="s">
        <v>8</v>
      </c>
      <c r="CN47" s="99" t="s">
        <v>8</v>
      </c>
      <c r="CP47" s="99" t="s">
        <v>8</v>
      </c>
      <c r="CR47" s="99" t="s">
        <v>8</v>
      </c>
      <c r="CT47" s="99" t="s">
        <v>8</v>
      </c>
      <c r="CV47" s="99" t="s">
        <v>8</v>
      </c>
      <c r="CX47" s="99" t="s">
        <v>8</v>
      </c>
    </row>
    <row r="48" spans="1:103" x14ac:dyDescent="0.2">
      <c r="A48" s="70">
        <f>A6</f>
        <v>14</v>
      </c>
      <c r="D48">
        <f>IF($B$6="Spielfrei",0,IF(D6="","",IF(D6=E6,1,IF(D6&gt;E6,3,0))))</f>
        <v>1</v>
      </c>
      <c r="F48" t="str">
        <f>IF($B$6="Spielfrei",0,IF(F6="","",IF(F6=G6,1,IF(F6&gt;G6,3,0))))</f>
        <v/>
      </c>
      <c r="H48" t="str">
        <f>IF($B$6="Spielfrei",0,IF(H6="","",IF(H6=I6,1,IF(H6&gt;I6,3,0))))</f>
        <v/>
      </c>
      <c r="J48" t="str">
        <f>IF($B$6="Spielfrei",0,IF(J6="","",IF(J6=K6,1,IF(J6&gt;K6,3,0))))</f>
        <v/>
      </c>
      <c r="L48" t="str">
        <f>IF($B$6="Spielfrei",0,IF(L6="","",IF(L6=M6,1,IF(L6&gt;M6,3,0))))</f>
        <v/>
      </c>
      <c r="N48" t="str">
        <f>IF($B$6="Spielfrei",0,IF(N6="","",IF(N6=O6,1,IF(N6&gt;O6,3,0))))</f>
        <v/>
      </c>
      <c r="P48" t="str">
        <f>IF($B$6="Spielfrei",0,IF(P6="","",IF(P6=Q6,1,IF(P6&gt;Q6,3,0))))</f>
        <v/>
      </c>
      <c r="R48" t="str">
        <f>IF($B$6="Spielfrei",0,IF(R6="","",IF(R6=S6,1,IF(R6&gt;S6,3,0))))</f>
        <v/>
      </c>
      <c r="T48" t="str">
        <f>IF($B$6="Spielfrei",0,IF(T6="","",IF(T6=U6,1,IF(T6&gt;U6,3,0))))</f>
        <v/>
      </c>
      <c r="V48" t="str">
        <f>IF($B$6="Spielfrei",0,IF(V6="","",IF(V6=W6,1,IF(V6&gt;W6,3,0))))</f>
        <v/>
      </c>
      <c r="X48" t="str">
        <f>IF($B$6="Spielfrei",0,IF(X6="","",IF(X6=Y6,1,IF(X6&gt;Y6,3,0))))</f>
        <v/>
      </c>
      <c r="Z48" t="str">
        <f>IF($B$6="Spielfrei",0,IF(Z6="","",IF(Z6=AA6,1,IF(Z6&gt;AA6,3,0))))</f>
        <v/>
      </c>
      <c r="AB48" t="str">
        <f>IF($B$6="Spielfrei",0,IF(AB6="","",IF(AB6=AB6,1,IF(AB6&gt;AB6,3,0))))</f>
        <v/>
      </c>
      <c r="AD48" t="str">
        <f>IF($B$6="Spielfrei",0,IF(AD6="","",IF(AD6=AE6,1,IF(AD6&gt;AE6,3,0))))</f>
        <v/>
      </c>
      <c r="AF48" t="str">
        <f>IF($B$6="Spielfrei",0,IF(AF6="","",IF(AF6=AG6,1,IF(AF6&gt;AG6,3,0))))</f>
        <v/>
      </c>
      <c r="AH48" t="str">
        <f>IF($B$6="Spielfrei",0,IF(AH6="","",IF(AH6=AI6,1,IF(AH6&gt;AI6,3,0))))</f>
        <v/>
      </c>
      <c r="AJ48" t="str">
        <f>IF($B$6="Spielfrei",0,IF(AJ6="","",IF(AJ6=AK6,1,IF(AJ6&gt;AK6,3,0))))</f>
        <v/>
      </c>
      <c r="AL48" t="str">
        <f>IF($B$6="Spielfrei",0,IF(AL6="","",IF(AL6=AM6,1,IF(AL6&gt;AM6,3,0))))</f>
        <v/>
      </c>
      <c r="AN48" t="str">
        <f>IF($B$6="Spielfrei",0,IF(AN6="","",IF(AN6=AO6,1,IF(AN6&gt;AO6,3,0))))</f>
        <v/>
      </c>
      <c r="AP48" t="str">
        <f>IF($B$6="Spielfrei",0,IF(AP6="","",IF(AP6=AQ6,1,IF(AP6&gt;AQ6,3,0))))</f>
        <v/>
      </c>
      <c r="AR48" t="str">
        <f>IF($B$6="Spielfrei",0,IF(AR6="","",IF(AR6=AS6,1,IF(AR6&gt;AS6,3,0))))</f>
        <v/>
      </c>
      <c r="AT48" t="str">
        <f>IF($B$6="Spielfrei",0,IF(AT6="","",IF(AT6=AU6,1,IF(AT6&gt;AU6,3,0))))</f>
        <v/>
      </c>
      <c r="AV48" t="str">
        <f>IF($B$6="Spielfrei",0,IF(AV6="","",IF(AV6=AW6,1,IF(AV6&gt;AW6,3,0))))</f>
        <v/>
      </c>
      <c r="AX48" t="str">
        <f>IF($B$6="Spielfrei",0,IF(AX6="","",IF(AX6=AY6,1,IF(AX6&gt;AY6,3,0))))</f>
        <v/>
      </c>
      <c r="AZ48" t="str">
        <f>IF($B$6="Spielfrei",0,IF(AZ6="","",IF(AZ6=BA6,1,IF(AZ6&gt;BA6,3,0))))</f>
        <v/>
      </c>
      <c r="BB48" t="str">
        <f>IF($B$6="Spielfrei",0,IF(BB6="","",IF(BB6=BC6,1,IF(BB6&gt;BC6,3,0))))</f>
        <v/>
      </c>
      <c r="BD48" t="str">
        <f>IF($B$6="Spielfrei",0,IF(BD6="","",IF(BD6=BE6,1,IF(BD6&gt;BE6,3,0))))</f>
        <v/>
      </c>
      <c r="BF48" t="str">
        <f>IF($B$6="Spielfrei",0,IF(BF6="","",IF(BF6=BG6,1,IF(BF6&gt;BG6,3,0))))</f>
        <v/>
      </c>
      <c r="BH48" t="str">
        <f>IF($B$6="Spielfrei",0,IF(BH6="","",IF(BH6=BI6,1,IF(BH6&gt;BI6,3,0))))</f>
        <v/>
      </c>
      <c r="BJ48" t="str">
        <f>IF($B$6="Spielfrei",0,IF(BJ6="","",IF(BJ6=BK6,1,IF(BJ6&gt;BK6,3,0))))</f>
        <v/>
      </c>
      <c r="BL48" t="str">
        <f>IF($B$6="Spielfrei",0,IF(BL6="","",IF(BL6=BM6,1,IF(BL6&gt;BM6,3,0))))</f>
        <v/>
      </c>
      <c r="BN48" t="str">
        <f>IF($B$6="Spielfrei",0,IF(BN6="","",IF(BN6=BO6,1,IF(BN6&gt;BO6,3,0))))</f>
        <v/>
      </c>
      <c r="BP48" t="str">
        <f>IF($B$6="Spielfrei",0,IF(BP6="","",IF(BP6=BQ6,1,IF(BP6&gt;BQ6,3,0))))</f>
        <v/>
      </c>
      <c r="BR48" t="str">
        <f>IF($B$6="Spielfrei",0,IF(BR6="","",IF(BR6=BS6,1,IF(BR6&gt;BS6,3,0))))</f>
        <v/>
      </c>
      <c r="BT48" t="str">
        <f>IF($B$6="Spielfrei",0,IF(BT6="","",IF(BT6=BU6,1,IF(BT6&gt;BU6,3,0))))</f>
        <v/>
      </c>
      <c r="BV48" t="str">
        <f>IF($B$6="Spielfrei",0,IF(BV6="","",IF(BV6=BW6,1,IF(BV6&gt;BW6,3,0))))</f>
        <v/>
      </c>
      <c r="BX48" t="str">
        <f>IF($B$6="Spielfrei",0,IF(BX6="","",IF(BX6=BY6,1,IF(BX6&gt;BY6,3,0))))</f>
        <v/>
      </c>
      <c r="BZ48" t="str">
        <f>IF($B$6="Spielfrei",0,IF(BZ6="","",IF(BZ6=CA6,1,IF(BZ6&gt;CA6,3,0))))</f>
        <v/>
      </c>
      <c r="CB48" t="str">
        <f>IF($B$6="Spielfrei",0,IF(CB6="","",IF(CB6=CC6,1,IF(CB6&gt;CC6,3,0))))</f>
        <v/>
      </c>
      <c r="CD48" t="str">
        <f>IF($B$6="Spielfrei",0,IF(CD6="","",IF(CD6=CE6,1,IF(CD6&gt;CE6,3,0))))</f>
        <v/>
      </c>
      <c r="CF48" t="str">
        <f>IF($B$6="Spielfrei",0,IF(CF6="","",IF(CF6=CG6,1,IF(CF6&gt;CG6,3,0))))</f>
        <v/>
      </c>
      <c r="CH48" t="str">
        <f>IF($B$6="Spielfrei",0,IF(CH6="","",IF(CH6=CI6,1,IF(CH6&gt;CI6,3,0))))</f>
        <v/>
      </c>
      <c r="CJ48" t="str">
        <f>IF($B$6="Spielfrei",0,IF(CJ6="","",IF(CJ6=CK6,1,IF(CJ6&gt;CK6,3,0))))</f>
        <v/>
      </c>
      <c r="CL48" t="str">
        <f>IF($B$6="Spielfrei",0,IF(CL6="","",IF(CL6=CM6,1,IF(CL6&gt;CM6,3,0))))</f>
        <v/>
      </c>
      <c r="CN48" t="str">
        <f>IF($B$6="Spielfrei",0,IF(CN6="","",IF(CN6=CO6,1,IF(CN6&gt;CO6,3,0))))</f>
        <v/>
      </c>
      <c r="CP48" t="str">
        <f>IF($B$6="Spielfrei",0,IF(CP6="","",IF(CP6=CQ6,1,IF(CP6&gt;CQ6,3,0))))</f>
        <v/>
      </c>
      <c r="CR48" t="str">
        <f>IF($B$6="Spielfrei",0,IF(CR6="","",IF(CR6=CS6,1,IF(CR6&gt;CS6,3,0))))</f>
        <v/>
      </c>
      <c r="CT48" t="str">
        <f>IF($B$6="Spielfrei",0,IF(CT6="","",IF(CT6=CU6,1,IF(CT6&gt;CU6,3,0))))</f>
        <v/>
      </c>
      <c r="CV48" t="str">
        <f>IF($B$6="Spielfrei",0,IF(CV6="","",IF(CV6=CW6,1,IF(CV6&gt;CW6,3,0))))</f>
        <v/>
      </c>
      <c r="CX48" t="str">
        <f>IF($B$6="Spielfrei",0,IF(CX6="","",IF(CX6=CY6,1,IF(CX6&gt;CY6,3,0))))</f>
        <v/>
      </c>
    </row>
    <row r="49" spans="1:102" x14ac:dyDescent="0.2">
      <c r="A49" s="70">
        <f>A7</f>
        <v>15</v>
      </c>
      <c r="D49">
        <f>IF($B$7="Spielfrei",0,IF(D7="","",IF(D7=E7,1,IF(D7&gt;E7,3,0))))</f>
        <v>1</v>
      </c>
      <c r="F49" t="str">
        <f>IF($B$7="Spielfrei",0,IF(F7="","",IF(F7=G7,1,IF(F7&gt;G7,3,0))))</f>
        <v/>
      </c>
      <c r="H49" t="str">
        <f>IF($B$7="Spielfrei",0,IF(H7="","",IF(H7=I7,1,IF(H7&gt;I7,3,0))))</f>
        <v/>
      </c>
      <c r="J49" t="str">
        <f>IF($B$7="Spielfrei",0,IF(J7="","",IF(J7=K7,1,IF(J7&gt;K7,3,0))))</f>
        <v/>
      </c>
      <c r="L49" t="str">
        <f>IF($B$7="Spielfrei",0,IF(L7="","",IF(L7=M7,1,IF(L7&gt;M7,3,0))))</f>
        <v/>
      </c>
      <c r="N49" t="str">
        <f>IF($B$7="Spielfrei",0,IF(N7="","",IF(N7=O7,1,IF(N7&gt;O7,3,0))))</f>
        <v/>
      </c>
      <c r="P49" t="str">
        <f>IF($B$7="Spielfrei",0,IF(P7="","",IF(P7=Q7,1,IF(P7&gt;Q7,3,0))))</f>
        <v/>
      </c>
      <c r="R49" t="str">
        <f>IF($B$7="Spielfrei",0,IF(R7="","",IF(R7=S7,1,IF(R7&gt;S7,3,0))))</f>
        <v/>
      </c>
      <c r="T49" t="str">
        <f>IF($B$7="Spielfrei",0,IF(T7="","",IF(T7=U7,1,IF(T7&gt;U7,3,0))))</f>
        <v/>
      </c>
      <c r="V49" t="str">
        <f>IF($B$7="Spielfrei",0,IF(V7="","",IF(V7=W7,1,IF(V7&gt;W7,3,0))))</f>
        <v/>
      </c>
      <c r="X49" t="str">
        <f>IF($B$7="Spielfrei",0,IF(X7="","",IF(X7=Y7,1,IF(X7&gt;Y7,3,0))))</f>
        <v/>
      </c>
      <c r="Z49" t="str">
        <f>IF($B$7="Spielfrei",0,IF(Z7="","",IF(Z7=AA7,1,IF(Z7&gt;AA7,3,0))))</f>
        <v/>
      </c>
      <c r="AB49" t="str">
        <f>IF($B$7="Spielfrei",0,IF(AB7="","",IF(AB7=AB7,1,IF(AB7&gt;AB7,3,0))))</f>
        <v/>
      </c>
      <c r="AD49" t="str">
        <f>IF($B$7="Spielfrei",0,IF(AD7="","",IF(AD7=AE7,1,IF(AD7&gt;AE7,3,0))))</f>
        <v/>
      </c>
      <c r="AF49" t="str">
        <f>IF($B$7="Spielfrei",0,IF(AF7="","",IF(AF7=AG7,1,IF(AF7&gt;AG7,3,0))))</f>
        <v/>
      </c>
      <c r="AH49" t="str">
        <f>IF($B$7="Spielfrei",0,IF(AH7="","",IF(AH7=AI7,1,IF(AH7&gt;AI7,3,0))))</f>
        <v/>
      </c>
      <c r="AJ49" t="str">
        <f>IF($B$7="Spielfrei",0,IF(AJ7="","",IF(AJ7=AK7,1,IF(AJ7&gt;AK7,3,0))))</f>
        <v/>
      </c>
      <c r="AL49" t="str">
        <f>IF($B$7="Spielfrei",0,IF(AL7="","",IF(AL7=AM7,1,IF(AL7&gt;AM7,3,0))))</f>
        <v/>
      </c>
      <c r="AN49" t="str">
        <f>IF($B$7="Spielfrei",0,IF(AN7="","",IF(AN7=AO7,1,IF(AN7&gt;AO7,3,0))))</f>
        <v/>
      </c>
      <c r="AP49" t="str">
        <f>IF($B$7="Spielfrei",0,IF(AP7="","",IF(AP7=AQ7,1,IF(AP7&gt;AQ7,3,0))))</f>
        <v/>
      </c>
      <c r="AR49" t="str">
        <f>IF($B$7="Spielfrei",0,IF(AR7="","",IF(AR7=AS7,1,IF(AR7&gt;AS7,3,0))))</f>
        <v/>
      </c>
      <c r="AT49" t="str">
        <f>IF($B$7="Spielfrei",0,IF(AT7="","",IF(AT7=AU7,1,IF(AT7&gt;AU7,3,0))))</f>
        <v/>
      </c>
      <c r="AV49" t="str">
        <f>IF($B$7="Spielfrei",0,IF(AV7="","",IF(AV7=AW7,1,IF(AV7&gt;AW7,3,0))))</f>
        <v/>
      </c>
      <c r="AX49" t="str">
        <f>IF($B$7="Spielfrei",0,IF(AX7="","",IF(AX7=AY7,1,IF(AX7&gt;AY7,3,0))))</f>
        <v/>
      </c>
      <c r="AZ49" t="str">
        <f>IF($B$7="Spielfrei",0,IF(AZ7="","",IF(AZ7=BA7,1,IF(AZ7&gt;BA7,3,0))))</f>
        <v/>
      </c>
      <c r="BB49" t="str">
        <f t="shared" ref="BB49:BB62" si="104">IF($B$6="Spielfrei",0,IF(BB7="","",IF(BB7=BC7,1,IF(BB7&gt;BC7,3,0))))</f>
        <v/>
      </c>
      <c r="BD49" t="str">
        <f>IF($B$7="Spielfrei",0,IF(BD7="","",IF(BD7=BE7,1,IF(BD7&gt;BE7,3,0))))</f>
        <v/>
      </c>
      <c r="BF49" t="str">
        <f>IF($B$7="Spielfrei",0,IF(BF7="","",IF(BF7=BG7,1,IF(BF7&gt;BG7,3,0))))</f>
        <v/>
      </c>
      <c r="BH49" t="str">
        <f>IF($B$7="Spielfrei",0,IF(BH7="","",IF(BH7=BI7,1,IF(BH7&gt;BI7,3,0))))</f>
        <v/>
      </c>
      <c r="BJ49" t="str">
        <f>IF($B$7="Spielfrei",0,IF(BJ7="","",IF(BJ7=BK7,1,IF(BJ7&gt;BK7,3,0))))</f>
        <v/>
      </c>
      <c r="BL49" t="str">
        <f>IF($B$7="Spielfrei",0,IF(BL7="","",IF(BL7=BM7,1,IF(BL7&gt;BM7,3,0))))</f>
        <v/>
      </c>
      <c r="BN49" t="str">
        <f>IF($B$7="Spielfrei",0,IF(BN7="","",IF(BN7=BO7,1,IF(BN7&gt;BO7,3,0))))</f>
        <v/>
      </c>
      <c r="BP49" t="str">
        <f>IF($B$7="Spielfrei",0,IF(BP7="","",IF(BP7=BQ7,1,IF(BP7&gt;BQ7,3,0))))</f>
        <v/>
      </c>
      <c r="BR49" t="str">
        <f>IF($B$7="Spielfrei",0,IF(BR7="","",IF(BR7=BS7,1,IF(BR7&gt;BS7,3,0))))</f>
        <v/>
      </c>
      <c r="BT49" t="str">
        <f>IF($B$7="Spielfrei",0,IF(BT7="","",IF(BT7=BU7,1,IF(BT7&gt;BU7,3,0))))</f>
        <v/>
      </c>
      <c r="BV49" t="str">
        <f>IF($B$7="Spielfrei",0,IF(BV7="","",IF(BV7=BW7,1,IF(BV7&gt;BW7,3,0))))</f>
        <v/>
      </c>
      <c r="BX49" t="str">
        <f>IF($B$7="Spielfrei",0,IF(BX7="","",IF(BX7=BY7,1,IF(BX7&gt;BY7,3,0))))</f>
        <v/>
      </c>
      <c r="BZ49" t="str">
        <f>IF($B$7="Spielfrei",0,IF(BZ7="","",IF(BZ7=CA7,1,IF(BZ7&gt;CA7,3,0))))</f>
        <v/>
      </c>
      <c r="CB49" t="str">
        <f>IF($B$7="Spielfrei",0,IF(CB7="","",IF(CB7=CC7,1,IF(CB7&gt;CC7,3,0))))</f>
        <v/>
      </c>
      <c r="CD49" t="str">
        <f>IF($B$7="Spielfrei",0,IF(CD7="","",IF(CD7=CE7,1,IF(CD7&gt;CE7,3,0))))</f>
        <v/>
      </c>
      <c r="CF49" t="str">
        <f>IF($B$7="Spielfrei",0,IF(CF7="","",IF(CF7=CG7,1,IF(CF7&gt;CG7,3,0))))</f>
        <v/>
      </c>
      <c r="CH49" t="str">
        <f>IF($B$7="Spielfrei",0,IF(CH7="","",IF(CH7=CI7,1,IF(CH7&gt;CI7,3,0))))</f>
        <v/>
      </c>
      <c r="CJ49" t="str">
        <f>IF($B$7="Spielfrei",0,IF(CJ7="","",IF(CJ7=CK7,1,IF(CJ7&gt;CK7,3,0))))</f>
        <v/>
      </c>
      <c r="CL49" t="str">
        <f>IF($B$7="Spielfrei",0,IF(CL7="","",IF(CL7=CM7,1,IF(CL7&gt;CM7,3,0))))</f>
        <v/>
      </c>
      <c r="CN49" t="str">
        <f>IF($B$7="Spielfrei",0,IF(CN7="","",IF(CN7=CO7,1,IF(CN7&gt;CO7,3,0))))</f>
        <v/>
      </c>
      <c r="CP49" t="str">
        <f>IF($B$7="Spielfrei",0,IF(CP7="","",IF(CP7=CQ7,1,IF(CP7&gt;CQ7,3,0))))</f>
        <v/>
      </c>
      <c r="CR49" t="str">
        <f>IF($B$7="Spielfrei",0,IF(CR7="","",IF(CR7=CS7,1,IF(CR7&gt;CS7,3,0))))</f>
        <v/>
      </c>
      <c r="CT49" t="str">
        <f>IF($B$7="Spielfrei",0,IF(CT7="","",IF(CT7=CU7,1,IF(CT7&gt;CU7,3,0))))</f>
        <v/>
      </c>
      <c r="CV49" t="str">
        <f>IF($B$7="Spielfrei",0,IF(CV7="","",IF(CV7=CW7,1,IF(CV7&gt;CW7,3,0))))</f>
        <v/>
      </c>
      <c r="CX49" t="str">
        <f>IF($B$7="Spielfrei",0,IF(CX7="","",IF(CX7=CY7,1,IF(CX7&gt;CY7,3,0))))</f>
        <v/>
      </c>
    </row>
    <row r="50" spans="1:102" x14ac:dyDescent="0.2">
      <c r="A50" s="70">
        <f t="shared" ref="A50:A62" si="105">A8</f>
        <v>16</v>
      </c>
      <c r="D50">
        <f>IF($B$8="Spielfrei",0,IF(D8="","",IF(D8=E8,1,IF(D8&gt;E8,3,0))))</f>
        <v>1</v>
      </c>
      <c r="F50" t="str">
        <f>IF($B$8="Spielfrei",0,IF(F8="","",IF(F8=G8,1,IF(F8&gt;G8,3,0))))</f>
        <v/>
      </c>
      <c r="H50" t="str">
        <f>IF($B$8="Spielfrei",0,IF(H8="","",IF(H8=I8,1,IF(H8&gt;I8,3,0))))</f>
        <v/>
      </c>
      <c r="J50" t="str">
        <f>IF($B$8="Spielfrei",0,IF(J8="","",IF(J8=K8,1,IF(J8&gt;K8,3,0))))</f>
        <v/>
      </c>
      <c r="L50" t="str">
        <f>IF($B$8="Spielfrei",0,IF(L8="","",IF(L8=M8,1,IF(L8&gt;M8,3,0))))</f>
        <v/>
      </c>
      <c r="N50" t="str">
        <f>IF($B$8="Spielfrei",0,IF(N8="","",IF(N8=O8,1,IF(N8&gt;O8,3,0))))</f>
        <v/>
      </c>
      <c r="P50" t="str">
        <f>IF($B$8="Spielfrei",0,IF(P8="","",IF(P8=Q8,1,IF(P8&gt;Q8,3,0))))</f>
        <v/>
      </c>
      <c r="R50" t="str">
        <f>IF($B$8="Spielfrei",0,IF(R8="","",IF(R8=S8,1,IF(R8&gt;S8,3,0))))</f>
        <v/>
      </c>
      <c r="T50" t="str">
        <f>IF($B$8="Spielfrei",0,IF(T8="","",IF(T8=U8,1,IF(T8&gt;U8,3,0))))</f>
        <v/>
      </c>
      <c r="V50" t="str">
        <f>IF($B$8="Spielfrei",0,IF(V8="","",IF(V8=W8,1,IF(V8&gt;W8,3,0))))</f>
        <v/>
      </c>
      <c r="X50" t="str">
        <f>IF($B$8="Spielfrei",0,IF(X8="","",IF(X8=Y8,1,IF(X8&gt;Y8,3,0))))</f>
        <v/>
      </c>
      <c r="Z50" t="str">
        <f>IF($B$8="Spielfrei",0,IF(Z8="","",IF(Z8=AA8,1,IF(Z8&gt;AA8,3,0))))</f>
        <v/>
      </c>
      <c r="AB50" t="str">
        <f>IF($B$8="Spielfrei",0,IF(AB8="","",IF(AB8=AB8,1,IF(AB8&gt;AB8,3,0))))</f>
        <v/>
      </c>
      <c r="AD50" t="str">
        <f>IF($B$8="Spielfrei",0,IF(AD8="","",IF(AD8=AE8,1,IF(AD8&gt;AE8,3,0))))</f>
        <v/>
      </c>
      <c r="AF50" t="str">
        <f>IF($B$8="Spielfrei",0,IF(AF8="","",IF(AF8=AG8,1,IF(AF8&gt;AG8,3,0))))</f>
        <v/>
      </c>
      <c r="AH50" t="str">
        <f>IF($B$8="Spielfrei",0,IF(AH8="","",IF(AH8=AI8,1,IF(AH8&gt;AI8,3,0))))</f>
        <v/>
      </c>
      <c r="AJ50" t="str">
        <f>IF($B$8="Spielfrei",0,IF(AJ8="","",IF(AJ8=AK8,1,IF(AJ8&gt;AK8,3,0))))</f>
        <v/>
      </c>
      <c r="AL50" t="str">
        <f>IF($B$8="Spielfrei",0,IF(AL8="","",IF(AL8=AM8,1,IF(AL8&gt;AM8,3,0))))</f>
        <v/>
      </c>
      <c r="AN50" t="str">
        <f>IF($B$8="Spielfrei",0,IF(AN8="","",IF(AN8=AO8,1,IF(AN8&gt;AO8,3,0))))</f>
        <v/>
      </c>
      <c r="AP50" t="str">
        <f>IF($B$8="Spielfrei",0,IF(AP8="","",IF(AP8=AQ8,1,IF(AP8&gt;AQ8,3,0))))</f>
        <v/>
      </c>
      <c r="AR50" t="str">
        <f>IF($B$8="Spielfrei",0,IF(AR8="","",IF(AR8=AS8,1,IF(AR8&gt;AS8,3,0))))</f>
        <v/>
      </c>
      <c r="AT50" t="str">
        <f>IF($B$8="Spielfrei",0,IF(AT8="","",IF(AT8=AU8,1,IF(AT8&gt;AU8,3,0))))</f>
        <v/>
      </c>
      <c r="AV50" t="str">
        <f>IF($B$8="Spielfrei",0,IF(AV8="","",IF(AV8=AW8,1,IF(AV8&gt;AW8,3,0))))</f>
        <v/>
      </c>
      <c r="AX50" t="str">
        <f>IF($B$8="Spielfrei",0,IF(AX8="","",IF(AX8=AY8,1,IF(AX8&gt;AY8,3,0))))</f>
        <v/>
      </c>
      <c r="AZ50" t="str">
        <f>IF($B$8="Spielfrei",0,IF(AZ8="","",IF(AZ8=BA8,1,IF(AZ8&gt;BA8,3,0))))</f>
        <v/>
      </c>
      <c r="BB50" t="str">
        <f t="shared" si="104"/>
        <v/>
      </c>
      <c r="BD50" t="str">
        <f>IF($B$8="Spielfrei",0,IF(BD8="","",IF(BD8=BE8,1,IF(BD8&gt;BE8,3,0))))</f>
        <v/>
      </c>
      <c r="BF50" t="str">
        <f>IF($B$8="Spielfrei",0,IF(BF8="","",IF(BF8=BG8,1,IF(BF8&gt;BG8,3,0))))</f>
        <v/>
      </c>
      <c r="BH50" t="str">
        <f>IF($B$8="Spielfrei",0,IF(BH8="","",IF(BH8=BI8,1,IF(BH8&gt;BI8,3,0))))</f>
        <v/>
      </c>
      <c r="BJ50" t="str">
        <f>IF($B$8="Spielfrei",0,IF(BJ8="","",IF(BJ8=BK8,1,IF(BJ8&gt;BK8,3,0))))</f>
        <v/>
      </c>
      <c r="BL50" t="str">
        <f>IF($B$8="Spielfrei",0,IF(BL8="","",IF(BL8=BM8,1,IF(BL8&gt;BM8,3,0))))</f>
        <v/>
      </c>
      <c r="BN50" t="str">
        <f>IF($B$8="Spielfrei",0,IF(BN8="","",IF(BN8=BO8,1,IF(BN8&gt;BO8,3,0))))</f>
        <v/>
      </c>
      <c r="BP50" t="str">
        <f>IF($B$8="Spielfrei",0,IF(BP8="","",IF(BP8=BQ8,1,IF(BP8&gt;BQ8,3,0))))</f>
        <v/>
      </c>
      <c r="BR50" t="str">
        <f>IF($B$8="Spielfrei",0,IF(BR8="","",IF(BR8=BS8,1,IF(BR8&gt;BS8,3,0))))</f>
        <v/>
      </c>
      <c r="BT50" t="str">
        <f>IF($B$8="Spielfrei",0,IF(BT8="","",IF(BT8=BU8,1,IF(BT8&gt;BU8,3,0))))</f>
        <v/>
      </c>
      <c r="BV50" t="str">
        <f>IF($B$8="Spielfrei",0,IF(BV8="","",IF(BV8=BW8,1,IF(BV8&gt;BW8,3,0))))</f>
        <v/>
      </c>
      <c r="BX50" t="str">
        <f>IF($B$8="Spielfrei",0,IF(BX8="","",IF(BX8=BY8,1,IF(BX8&gt;BY8,3,0))))</f>
        <v/>
      </c>
      <c r="BZ50" t="str">
        <f>IF($B$8="Spielfrei",0,IF(BZ8="","",IF(BZ8=CA8,1,IF(BZ8&gt;CA8,3,0))))</f>
        <v/>
      </c>
      <c r="CB50" t="str">
        <f>IF($B$8="Spielfrei",0,IF(CB8="","",IF(CB8=CC8,1,IF(CB8&gt;CC8,3,0))))</f>
        <v/>
      </c>
      <c r="CD50" t="str">
        <f>IF($B$8="Spielfrei",0,IF(CD8="","",IF(CD8=CE8,1,IF(CD8&gt;CE8,3,0))))</f>
        <v/>
      </c>
      <c r="CF50" t="str">
        <f>IF($B$8="Spielfrei",0,IF(CF8="","",IF(CF8=CG8,1,IF(CF8&gt;CG8,3,0))))</f>
        <v/>
      </c>
      <c r="CH50" t="str">
        <f>IF($B$8="Spielfrei",0,IF(CH8="","",IF(CH8=CI8,1,IF(CH8&gt;CI8,3,0))))</f>
        <v/>
      </c>
      <c r="CJ50" t="str">
        <f>IF($B$8="Spielfrei",0,IF(CJ8="","",IF(CJ8=CK8,1,IF(CJ8&gt;CK8,3,0))))</f>
        <v/>
      </c>
      <c r="CL50" t="str">
        <f>IF($B$8="Spielfrei",0,IF(CL8="","",IF(CL8=CM8,1,IF(CL8&gt;CM8,3,0))))</f>
        <v/>
      </c>
      <c r="CN50" t="str">
        <f>IF($B$8="Spielfrei",0,IF(CN8="","",IF(CN8=CO8,1,IF(CN8&gt;CO8,3,0))))</f>
        <v/>
      </c>
      <c r="CP50" t="str">
        <f>IF($B$8="Spielfrei",0,IF(CP8="","",IF(CP8=CQ8,1,IF(CP8&gt;CQ8,3,0))))</f>
        <v/>
      </c>
      <c r="CR50" t="str">
        <f>IF($B$8="Spielfrei",0,IF(CR8="","",IF(CR8=CS8,1,IF(CR8&gt;CS8,3,0))))</f>
        <v/>
      </c>
      <c r="CT50" t="str">
        <f>IF($B$8="Spielfrei",0,IF(CT8="","",IF(CT8=CU8,1,IF(CT8&gt;CU8,3,0))))</f>
        <v/>
      </c>
      <c r="CV50" t="str">
        <f>IF($B$8="Spielfrei",0,IF(CV8="","",IF(CV8=CW8,1,IF(CV8&gt;CW8,3,0))))</f>
        <v/>
      </c>
      <c r="CX50" t="str">
        <f>IF($B$8="Spielfrei",0,IF(CX8="","",IF(CX8=CY8,1,IF(CX8&gt;CY8,3,0))))</f>
        <v/>
      </c>
    </row>
    <row r="51" spans="1:102" x14ac:dyDescent="0.2">
      <c r="A51" s="70">
        <f t="shared" si="105"/>
        <v>17</v>
      </c>
      <c r="D51">
        <f>IF($B$9="Spielfrei",0,IF(D9="","",IF(D9=E9,1,IF(D9&gt;E9,3,0))))</f>
        <v>1</v>
      </c>
      <c r="F51" t="str">
        <f>IF($B$9="Spielfrei",0,IF(F9="","",IF(F9=G9,1,IF(F9&gt;G9,3,0))))</f>
        <v/>
      </c>
      <c r="H51" t="str">
        <f>IF($B$9="Spielfrei",0,IF(H9="","",IF(H9=I9,1,IF(H9&gt;I9,3,0))))</f>
        <v/>
      </c>
      <c r="J51" t="str">
        <f>IF($B$9="Spielfrei",0,IF(J9="","",IF(J9=K9,1,IF(J9&gt;K9,3,0))))</f>
        <v/>
      </c>
      <c r="L51" t="str">
        <f>IF($B$9="Spielfrei",0,IF(L9="","",IF(L9=M9,1,IF(L9&gt;M9,3,0))))</f>
        <v/>
      </c>
      <c r="N51" t="str">
        <f>IF($B$9="Spielfrei",0,IF(N9="","",IF(N9=O9,1,IF(N9&gt;O9,3,0))))</f>
        <v/>
      </c>
      <c r="P51" t="str">
        <f>IF($B$9="Spielfrei",0,IF(P9="","",IF(P9=Q9,1,IF(P9&gt;Q9,3,0))))</f>
        <v/>
      </c>
      <c r="R51" t="str">
        <f>IF($B$9="Spielfrei",0,IF(R9="","",IF(R9=S9,1,IF(R9&gt;S9,3,0))))</f>
        <v/>
      </c>
      <c r="T51" t="str">
        <f>IF($B$9="Spielfrei",0,IF(T9="","",IF(T9=U9,1,IF(T9&gt;U9,3,0))))</f>
        <v/>
      </c>
      <c r="V51" t="str">
        <f>IF($B$9="Spielfrei",0,IF(V9="","",IF(V9=W9,1,IF(V9&gt;W9,3,0))))</f>
        <v/>
      </c>
      <c r="X51" t="str">
        <f>IF($B$9="Spielfrei",0,IF(X9="","",IF(X9=Y9,1,IF(X9&gt;Y9,3,0))))</f>
        <v/>
      </c>
      <c r="Z51" t="str">
        <f>IF($B$9="Spielfrei",0,IF(Z9="","",IF(Z9=AA9,1,IF(Z9&gt;AA9,3,0))))</f>
        <v/>
      </c>
      <c r="AB51" t="str">
        <f>IF($B$9="Spielfrei",0,IF(AB9="","",IF(AB9=AB9,1,IF(AB9&gt;AB9,3,0))))</f>
        <v/>
      </c>
      <c r="AD51" t="str">
        <f>IF($B$9="Spielfrei",0,IF(AD9="","",IF(AD9=AE9,1,IF(AD9&gt;AE9,3,0))))</f>
        <v/>
      </c>
      <c r="AF51" t="str">
        <f>IF($B$9="Spielfrei",0,IF(AF9="","",IF(AF9=AG9,1,IF(AF9&gt;AG9,3,0))))</f>
        <v/>
      </c>
      <c r="AH51" t="str">
        <f>IF($B$9="Spielfrei",0,IF(AH9="","",IF(AH9=AI9,1,IF(AH9&gt;AI9,3,0))))</f>
        <v/>
      </c>
      <c r="AJ51" t="str">
        <f>IF($B$9="Spielfrei",0,IF(AJ9="","",IF(AJ9=AK9,1,IF(AJ9&gt;AK9,3,0))))</f>
        <v/>
      </c>
      <c r="AL51" t="str">
        <f>IF($B$9="Spielfrei",0,IF(AL9="","",IF(AL9=AM9,1,IF(AL9&gt;AM9,3,0))))</f>
        <v/>
      </c>
      <c r="AN51" t="str">
        <f>IF($B$9="Spielfrei",0,IF(AN9="","",IF(AN9=AO9,1,IF(AN9&gt;AO9,3,0))))</f>
        <v/>
      </c>
      <c r="AP51" t="str">
        <f>IF($B$9="Spielfrei",0,IF(AP9="","",IF(AP9=AQ9,1,IF(AP9&gt;AQ9,3,0))))</f>
        <v/>
      </c>
      <c r="AR51" t="str">
        <f>IF($B$9="Spielfrei",0,IF(AR9="","",IF(AR9=AS9,1,IF(AR9&gt;AS9,3,0))))</f>
        <v/>
      </c>
      <c r="AT51" t="str">
        <f>IF($B$9="Spielfrei",0,IF(AT9="","",IF(AT9=AU9,1,IF(AT9&gt;AU9,3,0))))</f>
        <v/>
      </c>
      <c r="AV51" t="str">
        <f>IF($B$9="Spielfrei",0,IF(AV9="","",IF(AV9=AW9,1,IF(AV9&gt;AW9,3,0))))</f>
        <v/>
      </c>
      <c r="AX51" t="str">
        <f>IF($B$9="Spielfrei",0,IF(AX9="","",IF(AX9=AY9,1,IF(AX9&gt;AY9,3,0))))</f>
        <v/>
      </c>
      <c r="AZ51" t="str">
        <f>IF($B$9="Spielfrei",0,IF(AZ9="","",IF(AZ9=BA9,1,IF(AZ9&gt;BA9,3,0))))</f>
        <v/>
      </c>
      <c r="BB51" t="str">
        <f t="shared" si="104"/>
        <v/>
      </c>
      <c r="BD51" t="str">
        <f>IF($B$9="Spielfrei",0,IF(BD9="","",IF(BD9=BE9,1,IF(BD9&gt;BE9,3,0))))</f>
        <v/>
      </c>
      <c r="BF51" t="str">
        <f>IF($B$9="Spielfrei",0,IF(BF9="","",IF(BF9=BG9,1,IF(BF9&gt;BG9,3,0))))</f>
        <v/>
      </c>
      <c r="BH51" t="str">
        <f>IF($B$9="Spielfrei",0,IF(BH9="","",IF(BH9=BI9,1,IF(BH9&gt;BI9,3,0))))</f>
        <v/>
      </c>
      <c r="BJ51" t="str">
        <f>IF($B$9="Spielfrei",0,IF(BJ9="","",IF(BJ9=BK9,1,IF(BJ9&gt;BK9,3,0))))</f>
        <v/>
      </c>
      <c r="BL51" t="str">
        <f>IF($B$9="Spielfrei",0,IF(BL9="","",IF(BL9=BM9,1,IF(BL9&gt;BM9,3,0))))</f>
        <v/>
      </c>
      <c r="BN51" t="str">
        <f>IF($B$9="Spielfrei",0,IF(BN9="","",IF(BN9=BO9,1,IF(BN9&gt;BO9,3,0))))</f>
        <v/>
      </c>
      <c r="BP51" t="str">
        <f>IF($B$9="Spielfrei",0,IF(BP9="","",IF(BP9=BQ9,1,IF(BP9&gt;BQ9,3,0))))</f>
        <v/>
      </c>
      <c r="BR51" t="str">
        <f>IF($B$9="Spielfrei",0,IF(BR9="","",IF(BR9=BS9,1,IF(BR9&gt;BS9,3,0))))</f>
        <v/>
      </c>
      <c r="BT51" t="str">
        <f>IF($B$9="Spielfrei",0,IF(BT9="","",IF(BT9=BU9,1,IF(BT9&gt;BU9,3,0))))</f>
        <v/>
      </c>
      <c r="BV51" t="str">
        <f>IF($B$9="Spielfrei",0,IF(BV9="","",IF(BV9=BW9,1,IF(BV9&gt;BW9,3,0))))</f>
        <v/>
      </c>
      <c r="BX51" t="str">
        <f>IF($B$9="Spielfrei",0,IF(BX9="","",IF(BX9=BY9,1,IF(BX9&gt;BY9,3,0))))</f>
        <v/>
      </c>
      <c r="BZ51" t="str">
        <f>IF($B$9="Spielfrei",0,IF(BZ9="","",IF(BZ9=CA9,1,IF(BZ9&gt;CA9,3,0))))</f>
        <v/>
      </c>
      <c r="CB51" t="str">
        <f>IF($B$9="Spielfrei",0,IF(CB9="","",IF(CB9=CC9,1,IF(CB9&gt;CC9,3,0))))</f>
        <v/>
      </c>
      <c r="CD51" t="str">
        <f>IF($B$9="Spielfrei",0,IF(CD9="","",IF(CD9=CE9,1,IF(CD9&gt;CE9,3,0))))</f>
        <v/>
      </c>
      <c r="CF51" t="str">
        <f>IF($B$9="Spielfrei",0,IF(CF9="","",IF(CF9=CG9,1,IF(CF9&gt;CG9,3,0))))</f>
        <v/>
      </c>
      <c r="CH51" t="str">
        <f>IF($B$9="Spielfrei",0,IF(CH9="","",IF(CH9=CI9,1,IF(CH9&gt;CI9,3,0))))</f>
        <v/>
      </c>
      <c r="CJ51" t="str">
        <f>IF($B$9="Spielfrei",0,IF(CJ9="","",IF(CJ9=CK9,1,IF(CJ9&gt;CK9,3,0))))</f>
        <v/>
      </c>
      <c r="CL51" t="str">
        <f>IF($B$9="Spielfrei",0,IF(CL9="","",IF(CL9=CM9,1,IF(CL9&gt;CM9,3,0))))</f>
        <v/>
      </c>
      <c r="CN51" t="str">
        <f>IF($B$9="Spielfrei",0,IF(CN9="","",IF(CN9=CO9,1,IF(CN9&gt;CO9,3,0))))</f>
        <v/>
      </c>
      <c r="CP51" t="str">
        <f>IF($B$9="Spielfrei",0,IF(CP9="","",IF(CP9=CQ9,1,IF(CP9&gt;CQ9,3,0))))</f>
        <v/>
      </c>
      <c r="CR51" t="str">
        <f>IF($B$9="Spielfrei",0,IF(CR9="","",IF(CR9=CS9,1,IF(CR9&gt;CS9,3,0))))</f>
        <v/>
      </c>
      <c r="CT51" t="str">
        <f>IF($B$9="Spielfrei",0,IF(CT9="","",IF(CT9=CU9,1,IF(CT9&gt;CU9,3,0))))</f>
        <v/>
      </c>
      <c r="CV51" t="str">
        <f>IF($B$9="Spielfrei",0,IF(CV9="","",IF(CV9=CW9,1,IF(CV9&gt;CW9,3,0))))</f>
        <v/>
      </c>
      <c r="CX51" t="str">
        <f>IF($B$9="Spielfrei",0,IF(CX9="","",IF(CX9=CY9,1,IF(CX9&gt;CY9,3,0))))</f>
        <v/>
      </c>
    </row>
    <row r="52" spans="1:102" x14ac:dyDescent="0.2">
      <c r="A52" s="70">
        <f t="shared" si="105"/>
        <v>18</v>
      </c>
      <c r="D52">
        <f>IF($B$10="Spielfrei",0,IF(D10="","",IF(D10=E10,1,IF(D10&gt;E10,3,0))))</f>
        <v>1</v>
      </c>
      <c r="F52" t="str">
        <f>IF($B$10="Spielfrei",0,IF(F10="","",IF(F10=G10,1,IF(F10&gt;G10,3,0))))</f>
        <v/>
      </c>
      <c r="H52" t="str">
        <f>IF($B$10="Spielfrei",0,IF(H10="","",IF(H10=I10,1,IF(H10&gt;I10,3,0))))</f>
        <v/>
      </c>
      <c r="J52" t="str">
        <f>IF($B$10="Spielfrei",0,IF(J10="","",IF(J10=K10,1,IF(J10&gt;K10,3,0))))</f>
        <v/>
      </c>
      <c r="L52" t="str">
        <f>IF($B$10="Spielfrei",0,IF(L10="","",IF(L10=M10,1,IF(L10&gt;M10,3,0))))</f>
        <v/>
      </c>
      <c r="N52" t="str">
        <f>IF($B$10="Spielfrei",0,IF(N10="","",IF(N10=O10,1,IF(N10&gt;O10,3,0))))</f>
        <v/>
      </c>
      <c r="P52" t="str">
        <f>IF($B$10="Spielfrei",0,IF(P10="","",IF(P10=Q10,1,IF(P10&gt;Q10,3,0))))</f>
        <v/>
      </c>
      <c r="R52" t="str">
        <f>IF($B$10="Spielfrei",0,IF(R10="","",IF(R10=S10,1,IF(R10&gt;S10,3,0))))</f>
        <v/>
      </c>
      <c r="T52" t="str">
        <f>IF($B$10="Spielfrei",0,IF(T10="","",IF(T10=U10,1,IF(T10&gt;U10,3,0))))</f>
        <v/>
      </c>
      <c r="V52" t="str">
        <f>IF($B$10="Spielfrei",0,IF(V10="","",IF(V10=W10,1,IF(V10&gt;W10,3,0))))</f>
        <v/>
      </c>
      <c r="X52" t="str">
        <f>IF($B$10="Spielfrei",0,IF(X10="","",IF(X10=Y10,1,IF(X10&gt;Y10,3,0))))</f>
        <v/>
      </c>
      <c r="Z52" t="str">
        <f>IF($B$10="Spielfrei",0,IF(Z10="","",IF(Z10=AA10,1,IF(Z10&gt;AA10,3,0))))</f>
        <v/>
      </c>
      <c r="AB52" t="str">
        <f>IF($B$10="Spielfrei",0,IF(AB10="","",IF(AB10=AB10,1,IF(AB10&gt;AB10,3,0))))</f>
        <v/>
      </c>
      <c r="AD52" t="str">
        <f>IF($B$10="Spielfrei",0,IF(AD10="","",IF(AD10=AE10,1,IF(AD10&gt;AE10,3,0))))</f>
        <v/>
      </c>
      <c r="AF52" t="str">
        <f>IF($B$10="Spielfrei",0,IF(AF10="","",IF(AF10=AG10,1,IF(AF10&gt;AG10,3,0))))</f>
        <v/>
      </c>
      <c r="AH52" t="str">
        <f>IF($B$10="Spielfrei",0,IF(AH10="","",IF(AH10=AI10,1,IF(AH10&gt;AI10,3,0))))</f>
        <v/>
      </c>
      <c r="AJ52" t="str">
        <f>IF($B$10="Spielfrei",0,IF(AJ10="","",IF(AJ10=AK10,1,IF(AJ10&gt;AK10,3,0))))</f>
        <v/>
      </c>
      <c r="AL52" t="str">
        <f>IF($B$10="Spielfrei",0,IF(AL10="","",IF(AL10=AM10,1,IF(AL10&gt;AM10,3,0))))</f>
        <v/>
      </c>
      <c r="AN52" t="str">
        <f>IF($B$10="Spielfrei",0,IF(AN10="","",IF(AN10=AO10,1,IF(AN10&gt;AO10,3,0))))</f>
        <v/>
      </c>
      <c r="AP52" t="str">
        <f>IF($B$10="Spielfrei",0,IF(AP10="","",IF(AP10=AQ10,1,IF(AP10&gt;AQ10,3,0))))</f>
        <v/>
      </c>
      <c r="AR52" t="str">
        <f>IF($B$10="Spielfrei",0,IF(AR10="","",IF(AR10=AS10,1,IF(AR10&gt;AS10,3,0))))</f>
        <v/>
      </c>
      <c r="AT52" t="str">
        <f>IF($B$10="Spielfrei",0,IF(AT10="","",IF(AT10=AU10,1,IF(AT10&gt;AU10,3,0))))</f>
        <v/>
      </c>
      <c r="AV52" t="str">
        <f>IF($B$10="Spielfrei",0,IF(AV10="","",IF(AV10=AW10,1,IF(AV10&gt;AW10,3,0))))</f>
        <v/>
      </c>
      <c r="AX52" t="str">
        <f>IF($B$10="Spielfrei",0,IF(AX10="","",IF(AX10=AY10,1,IF(AX10&gt;AY10,3,0))))</f>
        <v/>
      </c>
      <c r="AZ52" t="str">
        <f>IF($B$10="Spielfrei",0,IF(AZ10="","",IF(AZ10=BA10,1,IF(AZ10&gt;BA10,3,0))))</f>
        <v/>
      </c>
      <c r="BB52" t="str">
        <f t="shared" si="104"/>
        <v/>
      </c>
      <c r="BD52" t="str">
        <f>IF($B$10="Spielfrei",0,IF(BD10="","",IF(BD10=BE10,1,IF(BD10&gt;BE10,3,0))))</f>
        <v/>
      </c>
      <c r="BF52" t="str">
        <f>IF($B$10="Spielfrei",0,IF(BF10="","",IF(BF10=BG10,1,IF(BF10&gt;BG10,3,0))))</f>
        <v/>
      </c>
      <c r="BH52" t="str">
        <f>IF($B$10="Spielfrei",0,IF(BH10="","",IF(BH10=BI10,1,IF(BH10&gt;BI10,3,0))))</f>
        <v/>
      </c>
      <c r="BJ52" t="str">
        <f>IF($B$10="Spielfrei",0,IF(BJ10="","",IF(BJ10=BK10,1,IF(BJ10&gt;BK10,3,0))))</f>
        <v/>
      </c>
      <c r="BL52" t="str">
        <f>IF($B$10="Spielfrei",0,IF(BL10="","",IF(BL10=BM10,1,IF(BL10&gt;BM10,3,0))))</f>
        <v/>
      </c>
      <c r="BN52" t="str">
        <f>IF($B$10="Spielfrei",0,IF(BN10="","",IF(BN10=BO10,1,IF(BN10&gt;BO10,3,0))))</f>
        <v/>
      </c>
      <c r="BP52" t="str">
        <f>IF($B$10="Spielfrei",0,IF(BP10="","",IF(BP10=BQ10,1,IF(BP10&gt;BQ10,3,0))))</f>
        <v/>
      </c>
      <c r="BR52" t="str">
        <f>IF($B$10="Spielfrei",0,IF(BR10="","",IF(BR10=BS10,1,IF(BR10&gt;BS10,3,0))))</f>
        <v/>
      </c>
      <c r="BT52" t="str">
        <f>IF($B$10="Spielfrei",0,IF(BT10="","",IF(BT10=BU10,1,IF(BT10&gt;BU10,3,0))))</f>
        <v/>
      </c>
      <c r="BV52" t="str">
        <f>IF($B$10="Spielfrei",0,IF(BV10="","",IF(BV10=BW10,1,IF(BV10&gt;BW10,3,0))))</f>
        <v/>
      </c>
      <c r="BX52" t="str">
        <f>IF($B$10="Spielfrei",0,IF(BX10="","",IF(BX10=BY10,1,IF(BX10&gt;BY10,3,0))))</f>
        <v/>
      </c>
      <c r="BZ52" t="str">
        <f>IF($B$10="Spielfrei",0,IF(BZ10="","",IF(BZ10=CA10,1,IF(BZ10&gt;CA10,3,0))))</f>
        <v/>
      </c>
      <c r="CB52" t="str">
        <f>IF($B$10="Spielfrei",0,IF(CB10="","",IF(CB10=CC10,1,IF(CB10&gt;CC10,3,0))))</f>
        <v/>
      </c>
      <c r="CD52" t="str">
        <f>IF($B$10="Spielfrei",0,IF(CD10="","",IF(CD10=CE10,1,IF(CD10&gt;CE10,3,0))))</f>
        <v/>
      </c>
      <c r="CF52" t="str">
        <f>IF($B$10="Spielfrei",0,IF(CF10="","",IF(CF10=CG10,1,IF(CF10&gt;CG10,3,0))))</f>
        <v/>
      </c>
      <c r="CH52" t="str">
        <f>IF($B$10="Spielfrei",0,IF(CH10="","",IF(CH10=CI10,1,IF(CH10&gt;CI10,3,0))))</f>
        <v/>
      </c>
      <c r="CJ52" t="str">
        <f>IF($B$10="Spielfrei",0,IF(CJ10="","",IF(CJ10=CK10,1,IF(CJ10&gt;CK10,3,0))))</f>
        <v/>
      </c>
      <c r="CL52" t="str">
        <f>IF($B$10="Spielfrei",0,IF(CL10="","",IF(CL10=CM10,1,IF(CL10&gt;CM10,3,0))))</f>
        <v/>
      </c>
      <c r="CN52" t="str">
        <f>IF($B$10="Spielfrei",0,IF(CN10="","",IF(CN10=CO10,1,IF(CN10&gt;CO10,3,0))))</f>
        <v/>
      </c>
      <c r="CP52" t="str">
        <f>IF($B$10="Spielfrei",0,IF(CP10="","",IF(CP10=CQ10,1,IF(CP10&gt;CQ10,3,0))))</f>
        <v/>
      </c>
      <c r="CR52" t="str">
        <f>IF($B$10="Spielfrei",0,IF(CR10="","",IF(CR10=CS10,1,IF(CR10&gt;CS10,3,0))))</f>
        <v/>
      </c>
      <c r="CT52" t="str">
        <f>IF($B$10="Spielfrei",0,IF(CT10="","",IF(CT10=CU10,1,IF(CT10&gt;CU10,3,0))))</f>
        <v/>
      </c>
      <c r="CV52" t="str">
        <f>IF($B$10="Spielfrei",0,IF(CV10="","",IF(CV10=CW10,1,IF(CV10&gt;CW10,3,0))))</f>
        <v/>
      </c>
      <c r="CX52" t="str">
        <f>IF($B$10="Spielfrei",0,IF(CX10="","",IF(CX10=CY10,1,IF(CX10&gt;CY10,3,0))))</f>
        <v/>
      </c>
    </row>
    <row r="53" spans="1:102" x14ac:dyDescent="0.2">
      <c r="A53" s="70">
        <f t="shared" si="105"/>
        <v>19</v>
      </c>
      <c r="D53">
        <f>IF($B$11="Spielfrei",0,IF(D11="","",IF(D11=E11,1,IF(D11&gt;E11,3,0))))</f>
        <v>1</v>
      </c>
      <c r="F53" t="str">
        <f>IF($B$11="Spielfrei",0,IF(F11="","",IF(F11=G11,1,IF(F11&gt;G11,3,0))))</f>
        <v/>
      </c>
      <c r="H53" t="str">
        <f>IF($B$11="Spielfrei",0,IF(H11="","",IF(H11=I11,1,IF(H11&gt;I11,3,0))))</f>
        <v/>
      </c>
      <c r="J53" t="str">
        <f>IF($B$11="Spielfrei",0,IF(J11="","",IF(J11=K11,1,IF(J11&gt;K11,3,0))))</f>
        <v/>
      </c>
      <c r="L53" t="str">
        <f>IF($B$11="Spielfrei",0,IF(L11="","",IF(L11=M11,1,IF(L11&gt;M11,3,0))))</f>
        <v/>
      </c>
      <c r="N53" t="str">
        <f>IF($B$11="Spielfrei",0,IF(N11="","",IF(N11=O11,1,IF(N11&gt;O11,3,0))))</f>
        <v/>
      </c>
      <c r="P53" t="str">
        <f>IF($B$11="Spielfrei",0,IF(P11="","",IF(P11=Q11,1,IF(P11&gt;Q11,3,0))))</f>
        <v/>
      </c>
      <c r="R53" t="str">
        <f>IF($B$11="Spielfrei",0,IF(R11="","",IF(R11=S11,1,IF(R11&gt;S11,3,0))))</f>
        <v/>
      </c>
      <c r="T53" t="str">
        <f>IF($B$11="Spielfrei",0,IF(T11="","",IF(T11=U11,1,IF(T11&gt;U11,3,0))))</f>
        <v/>
      </c>
      <c r="V53" t="str">
        <f>IF($B$11="Spielfrei",0,IF(V11="","",IF(V11=W11,1,IF(V11&gt;W11,3,0))))</f>
        <v/>
      </c>
      <c r="X53" t="str">
        <f>IF($B$11="Spielfrei",0,IF(X11="","",IF(X11=Y11,1,IF(X11&gt;Y11,3,0))))</f>
        <v/>
      </c>
      <c r="Z53" t="str">
        <f>IF($B$11="Spielfrei",0,IF(Z11="","",IF(Z11=AA11,1,IF(Z11&gt;AA11,3,0))))</f>
        <v/>
      </c>
      <c r="AB53" t="str">
        <f>IF($B$11="Spielfrei",0,IF(AB11="","",IF(AB11=AB11,1,IF(AB11&gt;AB11,3,0))))</f>
        <v/>
      </c>
      <c r="AD53" t="str">
        <f>IF($B$11="Spielfrei",0,IF(AD11="","",IF(AD11=AE11,1,IF(AD11&gt;AE11,3,0))))</f>
        <v/>
      </c>
      <c r="AF53" t="str">
        <f>IF($B$11="Spielfrei",0,IF(AF11="","",IF(AF11=AG11,1,IF(AF11&gt;AG11,3,0))))</f>
        <v/>
      </c>
      <c r="AH53" t="str">
        <f>IF($B$11="Spielfrei",0,IF(AH11="","",IF(AH11=AI11,1,IF(AH11&gt;AI11,3,0))))</f>
        <v/>
      </c>
      <c r="AJ53" t="str">
        <f>IF($B$11="Spielfrei",0,IF(AJ11="","",IF(AJ11=AK11,1,IF(AJ11&gt;AK11,3,0))))</f>
        <v/>
      </c>
      <c r="AL53" t="str">
        <f>IF($B$11="Spielfrei",0,IF(AL11="","",IF(AL11=AM11,1,IF(AL11&gt;AM11,3,0))))</f>
        <v/>
      </c>
      <c r="AN53" t="str">
        <f>IF($B$11="Spielfrei",0,IF(AN11="","",IF(AN11=AO11,1,IF(AN11&gt;AO11,3,0))))</f>
        <v/>
      </c>
      <c r="AP53" t="str">
        <f>IF($B$11="Spielfrei",0,IF(AP11="","",IF(AP11=AQ11,1,IF(AP11&gt;AQ11,3,0))))</f>
        <v/>
      </c>
      <c r="AR53" t="str">
        <f>IF($B$11="Spielfrei",0,IF(AR11="","",IF(AR11=AS11,1,IF(AR11&gt;AS11,3,0))))</f>
        <v/>
      </c>
      <c r="AT53" t="str">
        <f>IF($B$11="Spielfrei",0,IF(AT11="","",IF(AT11=AU11,1,IF(AT11&gt;AU11,3,0))))</f>
        <v/>
      </c>
      <c r="AV53" t="str">
        <f>IF($B$11="Spielfrei",0,IF(AV11="","",IF(AV11=AW11,1,IF(AV11&gt;AW11,3,0))))</f>
        <v/>
      </c>
      <c r="AX53" t="str">
        <f>IF($B$11="Spielfrei",0,IF(AX11="","",IF(AX11=AY11,1,IF(AX11&gt;AY11,3,0))))</f>
        <v/>
      </c>
      <c r="AZ53" t="str">
        <f>IF($B$11="Spielfrei",0,IF(AZ11="","",IF(AZ11=BA11,1,IF(AZ11&gt;BA11,3,0))))</f>
        <v/>
      </c>
      <c r="BB53" t="str">
        <f t="shared" si="104"/>
        <v/>
      </c>
      <c r="BD53" t="str">
        <f>IF($B$11="Spielfrei",0,IF(BD11="","",IF(BD11=BE11,1,IF(BD11&gt;BE11,3,0))))</f>
        <v/>
      </c>
      <c r="BF53" t="str">
        <f>IF($B$11="Spielfrei",0,IF(BF11="","",IF(BF11=BG11,1,IF(BF11&gt;BG11,3,0))))</f>
        <v/>
      </c>
      <c r="BH53" t="str">
        <f>IF($B$11="Spielfrei",0,IF(BH11="","",IF(BH11=BI11,1,IF(BH11&gt;BI11,3,0))))</f>
        <v/>
      </c>
      <c r="BJ53" t="str">
        <f>IF($B$11="Spielfrei",0,IF(BJ11="","",IF(BJ11=BK11,1,IF(BJ11&gt;BK11,3,0))))</f>
        <v/>
      </c>
      <c r="BL53" t="str">
        <f>IF($B$11="Spielfrei",0,IF(BL11="","",IF(BL11=BM11,1,IF(BL11&gt;BM11,3,0))))</f>
        <v/>
      </c>
      <c r="BN53" t="str">
        <f>IF($B$11="Spielfrei",0,IF(BN11="","",IF(BN11=BO11,1,IF(BN11&gt;BO11,3,0))))</f>
        <v/>
      </c>
      <c r="BP53" t="str">
        <f>IF($B$11="Spielfrei",0,IF(BP11="","",IF(BP11=BQ11,1,IF(BP11&gt;BQ11,3,0))))</f>
        <v/>
      </c>
      <c r="BR53" t="str">
        <f>IF($B$11="Spielfrei",0,IF(BR11="","",IF(BR11=BS11,1,IF(BR11&gt;BS11,3,0))))</f>
        <v/>
      </c>
      <c r="BT53" t="str">
        <f>IF($B$11="Spielfrei",0,IF(BT11="","",IF(BT11=BU11,1,IF(BT11&gt;BU11,3,0))))</f>
        <v/>
      </c>
      <c r="BV53" t="str">
        <f>IF($B$11="Spielfrei",0,IF(BV11="","",IF(BV11=BW11,1,IF(BV11&gt;BW11,3,0))))</f>
        <v/>
      </c>
      <c r="BX53" t="str">
        <f>IF($B$11="Spielfrei",0,IF(BX11="","",IF(BX11=BY11,1,IF(BX11&gt;BY11,3,0))))</f>
        <v/>
      </c>
      <c r="BZ53" t="str">
        <f>IF($B$11="Spielfrei",0,IF(BZ11="","",IF(BZ11=CA11,1,IF(BZ11&gt;CA11,3,0))))</f>
        <v/>
      </c>
      <c r="CB53" t="str">
        <f>IF($B$11="Spielfrei",0,IF(CB11="","",IF(CB11=CC11,1,IF(CB11&gt;CC11,3,0))))</f>
        <v/>
      </c>
      <c r="CD53" t="str">
        <f>IF($B$11="Spielfrei",0,IF(CD11="","",IF(CD11=CE11,1,IF(CD11&gt;CE11,3,0))))</f>
        <v/>
      </c>
      <c r="CF53" t="str">
        <f>IF($B$11="Spielfrei",0,IF(CF11="","",IF(CF11=CG11,1,IF(CF11&gt;CG11,3,0))))</f>
        <v/>
      </c>
      <c r="CH53" t="str">
        <f>IF($B$11="Spielfrei",0,IF(CH11="","",IF(CH11=CI11,1,IF(CH11&gt;CI11,3,0))))</f>
        <v/>
      </c>
      <c r="CJ53" t="str">
        <f>IF($B$11="Spielfrei",0,IF(CJ11="","",IF(CJ11=CK11,1,IF(CJ11&gt;CK11,3,0))))</f>
        <v/>
      </c>
      <c r="CL53" t="str">
        <f>IF($B$11="Spielfrei",0,IF(CL11="","",IF(CL11=CM11,1,IF(CL11&gt;CM11,3,0))))</f>
        <v/>
      </c>
      <c r="CN53" t="str">
        <f>IF($B$11="Spielfrei",0,IF(CN11="","",IF(CN11=CO11,1,IF(CN11&gt;CO11,3,0))))</f>
        <v/>
      </c>
      <c r="CP53" t="str">
        <f>IF($B$11="Spielfrei",0,IF(CP11="","",IF(CP11=CQ11,1,IF(CP11&gt;CQ11,3,0))))</f>
        <v/>
      </c>
      <c r="CR53" t="str">
        <f>IF($B$11="Spielfrei",0,IF(CR11="","",IF(CR11=CS11,1,IF(CR11&gt;CS11,3,0))))</f>
        <v/>
      </c>
      <c r="CT53" t="str">
        <f>IF($B$11="Spielfrei",0,IF(CT11="","",IF(CT11=CU11,1,IF(CT11&gt;CU11,3,0))))</f>
        <v/>
      </c>
      <c r="CV53" t="str">
        <f>IF($B$11="Spielfrei",0,IF(CV11="","",IF(CV11=CW11,1,IF(CV11&gt;CW11,3,0))))</f>
        <v/>
      </c>
      <c r="CX53" t="str">
        <f>IF($B$11="Spielfrei",0,IF(CX11="","",IF(CX11=CY11,1,IF(CX11&gt;CY11,3,0))))</f>
        <v/>
      </c>
    </row>
    <row r="54" spans="1:102" x14ac:dyDescent="0.2">
      <c r="A54" s="70">
        <f t="shared" si="105"/>
        <v>20</v>
      </c>
      <c r="D54">
        <f>IF($B$12="Spielfrei",0,IF(D12="","",IF(D12=E12,1,IF(D12&gt;E12,3,0))))</f>
        <v>1</v>
      </c>
      <c r="F54" t="str">
        <f>IF($B$12="Spielfrei",0,IF(F12="","",IF(F12=G12,1,IF(F12&gt;G12,3,0))))</f>
        <v/>
      </c>
      <c r="H54" t="str">
        <f>IF($B$12="Spielfrei",0,IF(H12="","",IF(H12=I12,1,IF(H12&gt;I12,3,0))))</f>
        <v/>
      </c>
      <c r="J54" t="str">
        <f>IF($B$12="Spielfrei",0,IF(J12="","",IF(J12=K12,1,IF(J12&gt;K12,3,0))))</f>
        <v/>
      </c>
      <c r="L54" t="str">
        <f>IF($B$12="Spielfrei",0,IF(L12="","",IF(L12=M12,1,IF(L12&gt;M12,3,0))))</f>
        <v/>
      </c>
      <c r="N54" t="str">
        <f>IF($B$12="Spielfrei",0,IF(N12="","",IF(N12=O12,1,IF(N12&gt;O12,3,0))))</f>
        <v/>
      </c>
      <c r="P54" t="str">
        <f>IF($B$12="Spielfrei",0,IF(P12="","",IF(P12=Q12,1,IF(P12&gt;Q12,3,0))))</f>
        <v/>
      </c>
      <c r="R54" t="str">
        <f>IF($B$12="Spielfrei",0,IF(R12="","",IF(R12=S12,1,IF(R12&gt;S12,3,0))))</f>
        <v/>
      </c>
      <c r="T54" t="str">
        <f>IF($B$12="Spielfrei",0,IF(T12="","",IF(T12=U12,1,IF(T12&gt;U12,3,0))))</f>
        <v/>
      </c>
      <c r="V54" t="str">
        <f>IF($B$12="Spielfrei",0,IF(V12="","",IF(V12=W12,1,IF(V12&gt;W12,3,0))))</f>
        <v/>
      </c>
      <c r="X54" t="str">
        <f>IF($B$12="Spielfrei",0,IF(X12="","",IF(X12=Y12,1,IF(X12&gt;Y12,3,0))))</f>
        <v/>
      </c>
      <c r="Z54" t="str">
        <f>IF($B$12="Spielfrei",0,IF(Z12="","",IF(Z12=AA12,1,IF(Z12&gt;AA12,3,0))))</f>
        <v/>
      </c>
      <c r="AB54" t="str">
        <f>IF($B$12="Spielfrei",0,IF(AB12="","",IF(AB12=AB12,1,IF(AB12&gt;AB12,3,0))))</f>
        <v/>
      </c>
      <c r="AD54" t="str">
        <f>IF($B$12="Spielfrei",0,IF(AD12="","",IF(AD12=AE12,1,IF(AD12&gt;AE12,3,0))))</f>
        <v/>
      </c>
      <c r="AF54" t="str">
        <f>IF($B$12="Spielfrei",0,IF(AF12="","",IF(AF12=AG12,1,IF(AF12&gt;AG12,3,0))))</f>
        <v/>
      </c>
      <c r="AH54" t="str">
        <f>IF($B$12="Spielfrei",0,IF(AH12="","",IF(AH12=AI12,1,IF(AH12&gt;AI12,3,0))))</f>
        <v/>
      </c>
      <c r="AJ54" t="str">
        <f>IF($B$12="Spielfrei",0,IF(AJ12="","",IF(AJ12=AK12,1,IF(AJ12&gt;AK12,3,0))))</f>
        <v/>
      </c>
      <c r="AL54" t="str">
        <f>IF($B$12="Spielfrei",0,IF(AL12="","",IF(AL12=AM12,1,IF(AL12&gt;AM12,3,0))))</f>
        <v/>
      </c>
      <c r="AN54" t="str">
        <f>IF($B$12="Spielfrei",0,IF(AN12="","",IF(AN12=AO12,1,IF(AN12&gt;AO12,3,0))))</f>
        <v/>
      </c>
      <c r="AP54" t="str">
        <f>IF($B$12="Spielfrei",0,IF(AP12="","",IF(AP12=AQ12,1,IF(AP12&gt;AQ12,3,0))))</f>
        <v/>
      </c>
      <c r="AR54" t="str">
        <f>IF($B$12="Spielfrei",0,IF(AR12="","",IF(AR12=AS12,1,IF(AR12&gt;AS12,3,0))))</f>
        <v/>
      </c>
      <c r="AT54" t="str">
        <f>IF($B$12="Spielfrei",0,IF(AT12="","",IF(AT12=AU12,1,IF(AT12&gt;AU12,3,0))))</f>
        <v/>
      </c>
      <c r="AV54" t="str">
        <f>IF($B$12="Spielfrei",0,IF(AV12="","",IF(AV12=AW12,1,IF(AV12&gt;AW12,3,0))))</f>
        <v/>
      </c>
      <c r="AX54" t="str">
        <f>IF($B$12="Spielfrei",0,IF(AX12="","",IF(AX12=AY12,1,IF(AX12&gt;AY12,3,0))))</f>
        <v/>
      </c>
      <c r="AZ54" t="str">
        <f>IF($B$12="Spielfrei",0,IF(AZ12="","",IF(AZ12=BA12,1,IF(AZ12&gt;BA12,3,0))))</f>
        <v/>
      </c>
      <c r="BB54" t="str">
        <f t="shared" si="104"/>
        <v/>
      </c>
      <c r="BD54" t="str">
        <f>IF($B$12="Spielfrei",0,IF(BD12="","",IF(BD12=BE12,1,IF(BD12&gt;BE12,3,0))))</f>
        <v/>
      </c>
      <c r="BF54" t="str">
        <f>IF($B$12="Spielfrei",0,IF(BF12="","",IF(BF12=BG12,1,IF(BF12&gt;BG12,3,0))))</f>
        <v/>
      </c>
      <c r="BH54" t="str">
        <f>IF($B$12="Spielfrei",0,IF(BH12="","",IF(BH12=BI12,1,IF(BH12&gt;BI12,3,0))))</f>
        <v/>
      </c>
      <c r="BJ54" t="str">
        <f>IF($B$12="Spielfrei",0,IF(BJ12="","",IF(BJ12=BK12,1,IF(BJ12&gt;BK12,3,0))))</f>
        <v/>
      </c>
      <c r="BL54" t="str">
        <f>IF($B$12="Spielfrei",0,IF(BL12="","",IF(BL12=BM12,1,IF(BL12&gt;BM12,3,0))))</f>
        <v/>
      </c>
      <c r="BN54" t="str">
        <f>IF($B$12="Spielfrei",0,IF(BN12="","",IF(BN12=BO12,1,IF(BN12&gt;BO12,3,0))))</f>
        <v/>
      </c>
      <c r="BP54" t="str">
        <f>IF($B$12="Spielfrei",0,IF(BP12="","",IF(BP12=BQ12,1,IF(BP12&gt;BQ12,3,0))))</f>
        <v/>
      </c>
      <c r="BR54" t="str">
        <f>IF($B$12="Spielfrei",0,IF(BR12="","",IF(BR12=BS12,1,IF(BR12&gt;BS12,3,0))))</f>
        <v/>
      </c>
      <c r="BT54" t="str">
        <f>IF($B$12="Spielfrei",0,IF(BT12="","",IF(BT12=BU12,1,IF(BT12&gt;BU12,3,0))))</f>
        <v/>
      </c>
      <c r="BV54" t="str">
        <f>IF($B$12="Spielfrei",0,IF(BV12="","",IF(BV12=BW12,1,IF(BV12&gt;BW12,3,0))))</f>
        <v/>
      </c>
      <c r="BX54" t="str">
        <f>IF($B$12="Spielfrei",0,IF(BX12="","",IF(BX12=BY12,1,IF(BX12&gt;BY12,3,0))))</f>
        <v/>
      </c>
      <c r="BZ54" t="str">
        <f>IF($B$12="Spielfrei",0,IF(BZ12="","",IF(BZ12=CA12,1,IF(BZ12&gt;CA12,3,0))))</f>
        <v/>
      </c>
      <c r="CB54" t="str">
        <f>IF($B$12="Spielfrei",0,IF(CB12="","",IF(CB12=CC12,1,IF(CB12&gt;CC12,3,0))))</f>
        <v/>
      </c>
      <c r="CD54" t="str">
        <f>IF($B$12="Spielfrei",0,IF(CD12="","",IF(CD12=CE12,1,IF(CD12&gt;CE12,3,0))))</f>
        <v/>
      </c>
      <c r="CF54" t="str">
        <f>IF($B$12="Spielfrei",0,IF(CF12="","",IF(CF12=CG12,1,IF(CF12&gt;CG12,3,0))))</f>
        <v/>
      </c>
      <c r="CH54" t="str">
        <f>IF($B$12="Spielfrei",0,IF(CH12="","",IF(CH12=CI12,1,IF(CH12&gt;CI12,3,0))))</f>
        <v/>
      </c>
      <c r="CJ54" t="str">
        <f>IF($B$12="Spielfrei",0,IF(CJ12="","",IF(CJ12=CK12,1,IF(CJ12&gt;CK12,3,0))))</f>
        <v/>
      </c>
      <c r="CL54" t="str">
        <f>IF($B$12="Spielfrei",0,IF(CL12="","",IF(CL12=CM12,1,IF(CL12&gt;CM12,3,0))))</f>
        <v/>
      </c>
      <c r="CN54" t="str">
        <f>IF($B$12="Spielfrei",0,IF(CN12="","",IF(CN12=CO12,1,IF(CN12&gt;CO12,3,0))))</f>
        <v/>
      </c>
      <c r="CP54" t="str">
        <f>IF($B$12="Spielfrei",0,IF(CP12="","",IF(CP12=CQ12,1,IF(CP12&gt;CQ12,3,0))))</f>
        <v/>
      </c>
      <c r="CR54" t="str">
        <f>IF($B$12="Spielfrei",0,IF(CR12="","",IF(CR12=CS12,1,IF(CR12&gt;CS12,3,0))))</f>
        <v/>
      </c>
      <c r="CT54" t="str">
        <f>IF($B$12="Spielfrei",0,IF(CT12="","",IF(CT12=CU12,1,IF(CT12&gt;CU12,3,0))))</f>
        <v/>
      </c>
      <c r="CV54" t="str">
        <f>IF($B$12="Spielfrei",0,IF(CV12="","",IF(CV12=CW12,1,IF(CV12&gt;CW12,3,0))))</f>
        <v/>
      </c>
      <c r="CX54" t="str">
        <f>IF($B$12="Spielfrei",0,IF(CX12="","",IF(CX12=CY12,1,IF(CX12&gt;CY12,3,0))))</f>
        <v/>
      </c>
    </row>
    <row r="55" spans="1:102" x14ac:dyDescent="0.2">
      <c r="A55" s="70">
        <f t="shared" si="105"/>
        <v>21</v>
      </c>
      <c r="D55">
        <f>IF($B$13="Spielfrei",0,IF(D13="","",IF(D13=E13,1,IF(D13&gt;E13,3,0))))</f>
        <v>1</v>
      </c>
      <c r="F55" t="str">
        <f>IF($B$13="Spielfrei",0,IF(F13="","",IF(F13=G13,1,IF(F13&gt;G13,3,0))))</f>
        <v/>
      </c>
      <c r="H55" t="str">
        <f>IF($B$13="Spielfrei",0,IF(H13="","",IF(H13=I13,1,IF(H13&gt;I13,3,0))))</f>
        <v/>
      </c>
      <c r="J55" t="str">
        <f>IF($B$13="Spielfrei",0,IF(J13="","",IF(J13=K13,1,IF(J13&gt;K13,3,0))))</f>
        <v/>
      </c>
      <c r="L55" t="str">
        <f>IF($B$13="Spielfrei",0,IF(L13="","",IF(L13=M13,1,IF(L13&gt;M13,3,0))))</f>
        <v/>
      </c>
      <c r="N55" t="str">
        <f>IF($B$13="Spielfrei",0,IF(N13="","",IF(N13=O13,1,IF(N13&gt;O13,3,0))))</f>
        <v/>
      </c>
      <c r="P55" t="str">
        <f>IF($B$13="Spielfrei",0,IF(P13="","",IF(P13=Q13,1,IF(P13&gt;Q13,3,0))))</f>
        <v/>
      </c>
      <c r="R55" t="str">
        <f>IF($B$13="Spielfrei",0,IF(R13="","",IF(R13=S13,1,IF(R13&gt;S13,3,0))))</f>
        <v/>
      </c>
      <c r="T55" t="str">
        <f>IF($B$13="Spielfrei",0,IF(T13="","",IF(T13=U13,1,IF(T13&gt;U13,3,0))))</f>
        <v/>
      </c>
      <c r="V55" t="str">
        <f>IF($B$13="Spielfrei",0,IF(V13="","",IF(V13=W13,1,IF(V13&gt;W13,3,0))))</f>
        <v/>
      </c>
      <c r="X55" t="str">
        <f>IF($B$13="Spielfrei",0,IF(X13="","",IF(X13=Y13,1,IF(X13&gt;Y13,3,0))))</f>
        <v/>
      </c>
      <c r="Z55" t="str">
        <f>IF($B$13="Spielfrei",0,IF(Z13="","",IF(Z13=AA13,1,IF(Z13&gt;AA13,3,0))))</f>
        <v/>
      </c>
      <c r="AB55" t="str">
        <f>IF($B$13="Spielfrei",0,IF(AB13="","",IF(AB13=AB13,1,IF(AB13&gt;AB13,3,0))))</f>
        <v/>
      </c>
      <c r="AD55" t="str">
        <f>IF($B$13="Spielfrei",0,IF(AD13="","",IF(AD13=AE13,1,IF(AD13&gt;AE13,3,0))))</f>
        <v/>
      </c>
      <c r="AF55" t="str">
        <f>IF($B$13="Spielfrei",0,IF(AF13="","",IF(AF13=AG13,1,IF(AF13&gt;AG13,3,0))))</f>
        <v/>
      </c>
      <c r="AH55" t="str">
        <f>IF($B$13="Spielfrei",0,IF(AH13="","",IF(AH13=AI13,1,IF(AH13&gt;AI13,3,0))))</f>
        <v/>
      </c>
      <c r="AJ55" t="str">
        <f>IF($B$13="Spielfrei",0,IF(AJ13="","",IF(AJ13=AK13,1,IF(AJ13&gt;AK13,3,0))))</f>
        <v/>
      </c>
      <c r="AL55" t="str">
        <f>IF($B$13="Spielfrei",0,IF(AL13="","",IF(AL13=AM13,1,IF(AL13&gt;AM13,3,0))))</f>
        <v/>
      </c>
      <c r="AN55" t="str">
        <f>IF($B$13="Spielfrei",0,IF(AN13="","",IF(AN13=AO13,1,IF(AN13&gt;AO13,3,0))))</f>
        <v/>
      </c>
      <c r="AP55" t="str">
        <f>IF($B$13="Spielfrei",0,IF(AP13="","",IF(AP13=AQ13,1,IF(AP13&gt;AQ13,3,0))))</f>
        <v/>
      </c>
      <c r="AR55" t="str">
        <f>IF($B$13="Spielfrei",0,IF(AR13="","",IF(AR13=AS13,1,IF(AR13&gt;AS13,3,0))))</f>
        <v/>
      </c>
      <c r="AT55" t="str">
        <f>IF($B$13="Spielfrei",0,IF(AT13="","",IF(AT13=AU13,1,IF(AT13&gt;AU13,3,0))))</f>
        <v/>
      </c>
      <c r="AV55" t="str">
        <f>IF($B$13="Spielfrei",0,IF(AV13="","",IF(AV13=AW13,1,IF(AV13&gt;AW13,3,0))))</f>
        <v/>
      </c>
      <c r="AX55" t="str">
        <f>IF($B$13="Spielfrei",0,IF(AX13="","",IF(AX13=AY13,1,IF(AX13&gt;AY13,3,0))))</f>
        <v/>
      </c>
      <c r="AZ55" t="str">
        <f>IF($B$13="Spielfrei",0,IF(AZ13="","",IF(AZ13=BA13,1,IF(AZ13&gt;BA13,3,0))))</f>
        <v/>
      </c>
      <c r="BB55" t="str">
        <f t="shared" si="104"/>
        <v/>
      </c>
      <c r="BD55" t="str">
        <f>IF($B$13="Spielfrei",0,IF(BD13="","",IF(BD13=BE13,1,IF(BD13&gt;BE13,3,0))))</f>
        <v/>
      </c>
      <c r="BF55" t="str">
        <f>IF($B$13="Spielfrei",0,IF(BF13="","",IF(BF13=BG13,1,IF(BF13&gt;BG13,3,0))))</f>
        <v/>
      </c>
      <c r="BH55" t="str">
        <f>IF($B$13="Spielfrei",0,IF(BH13="","",IF(BH13=BI13,1,IF(BH13&gt;BI13,3,0))))</f>
        <v/>
      </c>
      <c r="BJ55" t="str">
        <f>IF($B$13="Spielfrei",0,IF(BJ13="","",IF(BJ13=BK13,1,IF(BJ13&gt;BK13,3,0))))</f>
        <v/>
      </c>
      <c r="BL55" t="str">
        <f>IF($B$13="Spielfrei",0,IF(BL13="","",IF(BL13=BM13,1,IF(BL13&gt;BM13,3,0))))</f>
        <v/>
      </c>
      <c r="BN55" t="str">
        <f>IF($B$13="Spielfrei",0,IF(BN13="","",IF(BN13=BO13,1,IF(BN13&gt;BO13,3,0))))</f>
        <v/>
      </c>
      <c r="BP55" t="str">
        <f>IF($B$13="Spielfrei",0,IF(BP13="","",IF(BP13=BQ13,1,IF(BP13&gt;BQ13,3,0))))</f>
        <v/>
      </c>
      <c r="BR55" t="str">
        <f>IF($B$13="Spielfrei",0,IF(BR13="","",IF(BR13=BS13,1,IF(BR13&gt;BS13,3,0))))</f>
        <v/>
      </c>
      <c r="BT55" t="str">
        <f>IF($B$13="Spielfrei",0,IF(BT13="","",IF(BT13=BU13,1,IF(BT13&gt;BU13,3,0))))</f>
        <v/>
      </c>
      <c r="BV55" t="str">
        <f>IF($B$13="Spielfrei",0,IF(BV13="","",IF(BV13=BW13,1,IF(BV13&gt;BW13,3,0))))</f>
        <v/>
      </c>
      <c r="BX55" t="str">
        <f>IF($B$13="Spielfrei",0,IF(BX13="","",IF(BX13=BY13,1,IF(BX13&gt;BY13,3,0))))</f>
        <v/>
      </c>
      <c r="BZ55" t="str">
        <f>IF($B$13="Spielfrei",0,IF(BZ13="","",IF(BZ13=CA13,1,IF(BZ13&gt;CA13,3,0))))</f>
        <v/>
      </c>
      <c r="CB55" t="str">
        <f>IF($B$13="Spielfrei",0,IF(CB13="","",IF(CB13=CC13,1,IF(CB13&gt;CC13,3,0))))</f>
        <v/>
      </c>
      <c r="CD55" t="str">
        <f>IF($B$13="Spielfrei",0,IF(CD13="","",IF(CD13=CE13,1,IF(CD13&gt;CE13,3,0))))</f>
        <v/>
      </c>
      <c r="CF55" t="str">
        <f>IF($B$13="Spielfrei",0,IF(CF13="","",IF(CF13=CG13,1,IF(CF13&gt;CG13,3,0))))</f>
        <v/>
      </c>
      <c r="CH55" t="str">
        <f>IF($B$13="Spielfrei",0,IF(CH13="","",IF(CH13=CI13,1,IF(CH13&gt;CI13,3,0))))</f>
        <v/>
      </c>
      <c r="CJ55" t="str">
        <f>IF($B$13="Spielfrei",0,IF(CJ13="","",IF(CJ13=CK13,1,IF(CJ13&gt;CK13,3,0))))</f>
        <v/>
      </c>
      <c r="CL55" t="str">
        <f>IF($B$13="Spielfrei",0,IF(CL13="","",IF(CL13=CM13,1,IF(CL13&gt;CM13,3,0))))</f>
        <v/>
      </c>
      <c r="CN55" t="str">
        <f>IF($B$13="Spielfrei",0,IF(CN13="","",IF(CN13=CO13,1,IF(CN13&gt;CO13,3,0))))</f>
        <v/>
      </c>
      <c r="CP55" t="str">
        <f>IF($B$13="Spielfrei",0,IF(CP13="","",IF(CP13=CQ13,1,IF(CP13&gt;CQ13,3,0))))</f>
        <v/>
      </c>
      <c r="CR55" t="str">
        <f>IF($B$13="Spielfrei",0,IF(CR13="","",IF(CR13=CS13,1,IF(CR13&gt;CS13,3,0))))</f>
        <v/>
      </c>
      <c r="CT55" t="str">
        <f>IF($B$13="Spielfrei",0,IF(CT13="","",IF(CT13=CU13,1,IF(CT13&gt;CU13,3,0))))</f>
        <v/>
      </c>
      <c r="CV55" t="str">
        <f>IF($B$13="Spielfrei",0,IF(CV13="","",IF(CV13=CW13,1,IF(CV13&gt;CW13,3,0))))</f>
        <v/>
      </c>
      <c r="CX55" t="str">
        <f>IF($B$13="Spielfrei",0,IF(CX13="","",IF(CX13=CY13,1,IF(CX13&gt;CY13,3,0))))</f>
        <v/>
      </c>
    </row>
    <row r="56" spans="1:102" x14ac:dyDescent="0.2">
      <c r="A56" s="70">
        <f t="shared" si="105"/>
        <v>22</v>
      </c>
      <c r="D56">
        <f>IF($B$14="Spielfrei",0,IF(D14="","",IF(D14=E14,1,IF(D14&gt;E14,3,0))))</f>
        <v>1</v>
      </c>
      <c r="F56" t="str">
        <f>IF($B$14="Spielfrei",0,IF(F14="","",IF(F14=G14,1,IF(F14&gt;G14,3,0))))</f>
        <v/>
      </c>
      <c r="H56" t="str">
        <f>IF($B$14="Spielfrei",0,IF(H14="","",IF(H14=I14,1,IF(H14&gt;I14,3,0))))</f>
        <v/>
      </c>
      <c r="J56" t="str">
        <f>IF($B$14="Spielfrei",0,IF(J14="","",IF(J14=K14,1,IF(J14&gt;K14,3,0))))</f>
        <v/>
      </c>
      <c r="L56" t="str">
        <f>IF($B$14="Spielfrei",0,IF(L14="","",IF(L14=M14,1,IF(L14&gt;M14,3,0))))</f>
        <v/>
      </c>
      <c r="N56" t="str">
        <f>IF($B$14="Spielfrei",0,IF(N14="","",IF(N14=O14,1,IF(N14&gt;O14,3,0))))</f>
        <v/>
      </c>
      <c r="P56" t="str">
        <f>IF($B$14="Spielfrei",0,IF(P14="","",IF(P14=Q14,1,IF(P14&gt;Q14,3,0))))</f>
        <v/>
      </c>
      <c r="R56" t="str">
        <f>IF($B$14="Spielfrei",0,IF(R14="","",IF(R14=S14,1,IF(R14&gt;S14,3,0))))</f>
        <v/>
      </c>
      <c r="T56" t="str">
        <f>IF($B$14="Spielfrei",0,IF(T14="","",IF(T14=U14,1,IF(T14&gt;U14,3,0))))</f>
        <v/>
      </c>
      <c r="V56" t="str">
        <f>IF($B$14="Spielfrei",0,IF(V14="","",IF(V14=W14,1,IF(V14&gt;W14,3,0))))</f>
        <v/>
      </c>
      <c r="X56" t="str">
        <f>IF($B$14="Spielfrei",0,IF(X14="","",IF(X14=Y14,1,IF(X14&gt;Y14,3,0))))</f>
        <v/>
      </c>
      <c r="Z56" t="str">
        <f>IF($B$14="Spielfrei",0,IF(Z14="","",IF(Z14=AA14,1,IF(Z14&gt;AA14,3,0))))</f>
        <v/>
      </c>
      <c r="AB56" t="str">
        <f>IF($B$14="Spielfrei",0,IF(AB14="","",IF(AB14=AB14,1,IF(AB14&gt;AB14,3,0))))</f>
        <v/>
      </c>
      <c r="AD56" t="str">
        <f>IF($B$14="Spielfrei",0,IF(AD14="","",IF(AD14=AE14,1,IF(AD14&gt;AE14,3,0))))</f>
        <v/>
      </c>
      <c r="AF56" t="str">
        <f>IF($B$14="Spielfrei",0,IF(AF14="","",IF(AF14=AG14,1,IF(AF14&gt;AG14,3,0))))</f>
        <v/>
      </c>
      <c r="AH56" t="str">
        <f>IF($B$14="Spielfrei",0,IF(AH14="","",IF(AH14=AI14,1,IF(AH14&gt;AI14,3,0))))</f>
        <v/>
      </c>
      <c r="AJ56" t="str">
        <f>IF($B$14="Spielfrei",0,IF(AJ14="","",IF(AJ14=AK14,1,IF(AJ14&gt;AK14,3,0))))</f>
        <v/>
      </c>
      <c r="AL56" t="str">
        <f>IF($B$14="Spielfrei",0,IF(AL14="","",IF(AL14=AM14,1,IF(AL14&gt;AM14,3,0))))</f>
        <v/>
      </c>
      <c r="AN56" t="str">
        <f>IF($B$14="Spielfrei",0,IF(AN14="","",IF(AN14=AO14,1,IF(AN14&gt;AO14,3,0))))</f>
        <v/>
      </c>
      <c r="AP56" t="str">
        <f>IF($B$14="Spielfrei",0,IF(AP14="","",IF(AP14=AQ14,1,IF(AP14&gt;AQ14,3,0))))</f>
        <v/>
      </c>
      <c r="AR56" t="str">
        <f>IF($B$14="Spielfrei",0,IF(AR14="","",IF(AR14=AS14,1,IF(AR14&gt;AS14,3,0))))</f>
        <v/>
      </c>
      <c r="AT56" t="str">
        <f>IF($B$14="Spielfrei",0,IF(AT14="","",IF(AT14=AU14,1,IF(AT14&gt;AU14,3,0))))</f>
        <v/>
      </c>
      <c r="AV56" t="str">
        <f>IF($B$14="Spielfrei",0,IF(AV14="","",IF(AV14=AW14,1,IF(AV14&gt;AW14,3,0))))</f>
        <v/>
      </c>
      <c r="AX56" t="str">
        <f>IF($B$14="Spielfrei",0,IF(AX14="","",IF(AX14=AY14,1,IF(AX14&gt;AY14,3,0))))</f>
        <v/>
      </c>
      <c r="AZ56" t="str">
        <f>IF($B$14="Spielfrei",0,IF(AZ14="","",IF(AZ14=BA14,1,IF(AZ14&gt;BA14,3,0))))</f>
        <v/>
      </c>
      <c r="BB56" t="str">
        <f t="shared" si="104"/>
        <v/>
      </c>
      <c r="BD56" t="str">
        <f>IF($B$14="Spielfrei",0,IF(BD14="","",IF(BD14=BE14,1,IF(BD14&gt;BE14,3,0))))</f>
        <v/>
      </c>
      <c r="BF56" t="str">
        <f>IF($B$14="Spielfrei",0,IF(BF14="","",IF(BF14=BG14,1,IF(BF14&gt;BG14,3,0))))</f>
        <v/>
      </c>
      <c r="BH56" t="str">
        <f>IF($B$14="Spielfrei",0,IF(BH14="","",IF(BH14=BI14,1,IF(BH14&gt;BI14,3,0))))</f>
        <v/>
      </c>
      <c r="BJ56" t="str">
        <f>IF($B$14="Spielfrei",0,IF(BJ14="","",IF(BJ14=BK14,1,IF(BJ14&gt;BK14,3,0))))</f>
        <v/>
      </c>
      <c r="BL56" t="str">
        <f>IF($B$14="Spielfrei",0,IF(BL14="","",IF(BL14=BM14,1,IF(BL14&gt;BM14,3,0))))</f>
        <v/>
      </c>
      <c r="BN56" t="str">
        <f>IF($B$14="Spielfrei",0,IF(BN14="","",IF(BN14=BO14,1,IF(BN14&gt;BO14,3,0))))</f>
        <v/>
      </c>
      <c r="BP56" t="str">
        <f>IF($B$14="Spielfrei",0,IF(BP14="","",IF(BP14=BQ14,1,IF(BP14&gt;BQ14,3,0))))</f>
        <v/>
      </c>
      <c r="BR56" t="str">
        <f>IF($B$14="Spielfrei",0,IF(BR14="","",IF(BR14=BS14,1,IF(BR14&gt;BS14,3,0))))</f>
        <v/>
      </c>
      <c r="BT56" t="str">
        <f>IF($B$14="Spielfrei",0,IF(BT14="","",IF(BT14=BU14,1,IF(BT14&gt;BU14,3,0))))</f>
        <v/>
      </c>
      <c r="BV56" t="str">
        <f>IF($B$14="Spielfrei",0,IF(BV14="","",IF(BV14=BW14,1,IF(BV14&gt;BW14,3,0))))</f>
        <v/>
      </c>
      <c r="BX56" t="str">
        <f>IF($B$14="Spielfrei",0,IF(BX14="","",IF(BX14=BY14,1,IF(BX14&gt;BY14,3,0))))</f>
        <v/>
      </c>
      <c r="BZ56" t="str">
        <f>IF($B$14="Spielfrei",0,IF(BZ14="","",IF(BZ14=CA14,1,IF(BZ14&gt;CA14,3,0))))</f>
        <v/>
      </c>
      <c r="CB56" t="str">
        <f>IF($B$14="Spielfrei",0,IF(CB14="","",IF(CB14=CC14,1,IF(CB14&gt;CC14,3,0))))</f>
        <v/>
      </c>
      <c r="CD56" t="str">
        <f>IF($B$14="Spielfrei",0,IF(CD14="","",IF(CD14=CE14,1,IF(CD14&gt;CE14,3,0))))</f>
        <v/>
      </c>
      <c r="CF56" t="str">
        <f>IF($B$14="Spielfrei",0,IF(CF14="","",IF(CF14=CG14,1,IF(CF14&gt;CG14,3,0))))</f>
        <v/>
      </c>
      <c r="CH56" t="str">
        <f>IF($B$14="Spielfrei",0,IF(CH14="","",IF(CH14=CI14,1,IF(CH14&gt;CI14,3,0))))</f>
        <v/>
      </c>
      <c r="CJ56" t="str">
        <f>IF($B$14="Spielfrei",0,IF(CJ14="","",IF(CJ14=CK14,1,IF(CJ14&gt;CK14,3,0))))</f>
        <v/>
      </c>
      <c r="CL56" t="str">
        <f>IF($B$14="Spielfrei",0,IF(CL14="","",IF(CL14=CM14,1,IF(CL14&gt;CM14,3,0))))</f>
        <v/>
      </c>
      <c r="CN56" t="str">
        <f>IF($B$14="Spielfrei",0,IF(CN14="","",IF(CN14=CO14,1,IF(CN14&gt;CO14,3,0))))</f>
        <v/>
      </c>
      <c r="CP56" t="str">
        <f>IF($B$14="Spielfrei",0,IF(CP14="","",IF(CP14=CQ14,1,IF(CP14&gt;CQ14,3,0))))</f>
        <v/>
      </c>
      <c r="CR56" t="str">
        <f>IF($B$14="Spielfrei",0,IF(CR14="","",IF(CR14=CS14,1,IF(CR14&gt;CS14,3,0))))</f>
        <v/>
      </c>
      <c r="CT56" t="str">
        <f>IF($B$14="Spielfrei",0,IF(CT14="","",IF(CT14=CU14,1,IF(CT14&gt;CU14,3,0))))</f>
        <v/>
      </c>
      <c r="CV56" t="str">
        <f>IF($B$14="Spielfrei",0,IF(CV14="","",IF(CV14=CW14,1,IF(CV14&gt;CW14,3,0))))</f>
        <v/>
      </c>
      <c r="CX56" t="str">
        <f>IF($B$14="Spielfrei",0,IF(CX14="","",IF(CX14=CY14,1,IF(CX14&gt;CY14,3,0))))</f>
        <v/>
      </c>
    </row>
    <row r="57" spans="1:102" x14ac:dyDescent="0.2">
      <c r="A57" s="70">
        <f t="shared" si="105"/>
        <v>23</v>
      </c>
      <c r="D57">
        <f>IF($B$15="Spielfrei",0,IF(D15="","",IF(D15=E15,1,IF(D15&gt;E15,3,0))))</f>
        <v>1</v>
      </c>
      <c r="F57" t="str">
        <f>IF($B$15="Spielfrei",0,IF(F15="","",IF(F15=G15,1,IF(F15&gt;G15,3,0))))</f>
        <v/>
      </c>
      <c r="H57" t="str">
        <f>IF($B$15="Spielfrei",0,IF(H15="","",IF(H15=I15,1,IF(H15&gt;I15,3,0))))</f>
        <v/>
      </c>
      <c r="J57" t="str">
        <f>IF($B$15="Spielfrei",0,IF(J15="","",IF(J15=K15,1,IF(J15&gt;K15,3,0))))</f>
        <v/>
      </c>
      <c r="L57" t="str">
        <f>IF($B$15="Spielfrei",0,IF(L15="","",IF(L15=M15,1,IF(L15&gt;M15,3,0))))</f>
        <v/>
      </c>
      <c r="N57" t="str">
        <f>IF($B$15="Spielfrei",0,IF(N15="","",IF(N15=O15,1,IF(N15&gt;O15,3,0))))</f>
        <v/>
      </c>
      <c r="P57" t="str">
        <f>IF($B$15="Spielfrei",0,IF(P15="","",IF(P15=Q15,1,IF(P15&gt;Q15,3,0))))</f>
        <v/>
      </c>
      <c r="R57" t="str">
        <f>IF($B$15="Spielfrei",0,IF(R15="","",IF(R15=S15,1,IF(R15&gt;S15,3,0))))</f>
        <v/>
      </c>
      <c r="T57" t="str">
        <f>IF($B$15="Spielfrei",0,IF(T15="","",IF(T15=U15,1,IF(T15&gt;U15,3,0))))</f>
        <v/>
      </c>
      <c r="V57" t="str">
        <f>IF($B$15="Spielfrei",0,IF(V15="","",IF(V15=W15,1,IF(V15&gt;W15,3,0))))</f>
        <v/>
      </c>
      <c r="X57" t="str">
        <f>IF($B$15="Spielfrei",0,IF(X15="","",IF(X15=Y15,1,IF(X15&gt;Y15,3,0))))</f>
        <v/>
      </c>
      <c r="Z57" t="str">
        <f>IF($B$15="Spielfrei",0,IF(Z15="","",IF(Z15=AA15,1,IF(Z15&gt;AA15,3,0))))</f>
        <v/>
      </c>
      <c r="AB57" t="str">
        <f>IF($B$15="Spielfrei",0,IF(AB15="","",IF(AB15=AB15,1,IF(AB15&gt;AB15,3,0))))</f>
        <v/>
      </c>
      <c r="AD57" t="str">
        <f>IF($B$15="Spielfrei",0,IF(AD15="","",IF(AD15=AE15,1,IF(AD15&gt;AE15,3,0))))</f>
        <v/>
      </c>
      <c r="AF57" t="str">
        <f>IF($B$15="Spielfrei",0,IF(AF15="","",IF(AF15=AG15,1,IF(AF15&gt;AG15,3,0))))</f>
        <v/>
      </c>
      <c r="AH57" t="str">
        <f>IF($B$15="Spielfrei",0,IF(AH15="","",IF(AH15=AI15,1,IF(AH15&gt;AI15,3,0))))</f>
        <v/>
      </c>
      <c r="AJ57" t="str">
        <f>IF($B$15="Spielfrei",0,IF(AJ15="","",IF(AJ15=AK15,1,IF(AJ15&gt;AK15,3,0))))</f>
        <v/>
      </c>
      <c r="AL57" t="str">
        <f>IF($B$15="Spielfrei",0,IF(AL15="","",IF(AL15=AM15,1,IF(AL15&gt;AM15,3,0))))</f>
        <v/>
      </c>
      <c r="AN57" t="str">
        <f>IF($B$15="Spielfrei",0,IF(AN15="","",IF(AN15=AO15,1,IF(AN15&gt;AO15,3,0))))</f>
        <v/>
      </c>
      <c r="AP57" t="str">
        <f>IF($B$15="Spielfrei",0,IF(AP15="","",IF(AP15=AQ15,1,IF(AP15&gt;AQ15,3,0))))</f>
        <v/>
      </c>
      <c r="AR57" t="str">
        <f>IF($B$15="Spielfrei",0,IF(AR15="","",IF(AR15=AS15,1,IF(AR15&gt;AS15,3,0))))</f>
        <v/>
      </c>
      <c r="AT57" t="str">
        <f>IF($B$15="Spielfrei",0,IF(AT15="","",IF(AT15=AU15,1,IF(AT15&gt;AU15,3,0))))</f>
        <v/>
      </c>
      <c r="AV57" t="str">
        <f>IF($B$15="Spielfrei",0,IF(AV15="","",IF(AV15=AW15,1,IF(AV15&gt;AW15,3,0))))</f>
        <v/>
      </c>
      <c r="AX57" t="str">
        <f>IF($B$15="Spielfrei",0,IF(AX15="","",IF(AX15=AY15,1,IF(AX15&gt;AY15,3,0))))</f>
        <v/>
      </c>
      <c r="AZ57" t="str">
        <f>IF($B$15="Spielfrei",0,IF(AZ15="","",IF(AZ15=BA15,1,IF(AZ15&gt;BA15,3,0))))</f>
        <v/>
      </c>
      <c r="BB57" t="str">
        <f t="shared" si="104"/>
        <v/>
      </c>
      <c r="BD57" t="str">
        <f>IF($B$15="Spielfrei",0,IF(BD15="","",IF(BD15=BE15,1,IF(BD15&gt;BE15,3,0))))</f>
        <v/>
      </c>
      <c r="BF57" t="str">
        <f>IF($B$15="Spielfrei",0,IF(BF15="","",IF(BF15=BG15,1,IF(BF15&gt;BG15,3,0))))</f>
        <v/>
      </c>
      <c r="BH57" t="str">
        <f>IF($B$15="Spielfrei",0,IF(BH15="","",IF(BH15=BI15,1,IF(BH15&gt;BI15,3,0))))</f>
        <v/>
      </c>
      <c r="BJ57" t="str">
        <f>IF($B$15="Spielfrei",0,IF(BJ15="","",IF(BJ15=BK15,1,IF(BJ15&gt;BK15,3,0))))</f>
        <v/>
      </c>
      <c r="BL57" t="str">
        <f>IF($B$15="Spielfrei",0,IF(BL15="","",IF(BL15=BM15,1,IF(BL15&gt;BM15,3,0))))</f>
        <v/>
      </c>
      <c r="BN57" t="str">
        <f>IF($B$15="Spielfrei",0,IF(BN15="","",IF(BN15=BO15,1,IF(BN15&gt;BO15,3,0))))</f>
        <v/>
      </c>
      <c r="BP57" t="str">
        <f>IF($B$15="Spielfrei",0,IF(BP15="","",IF(BP15=BQ15,1,IF(BP15&gt;BQ15,3,0))))</f>
        <v/>
      </c>
      <c r="BR57" t="str">
        <f>IF($B$15="Spielfrei",0,IF(BR15="","",IF(BR15=BS15,1,IF(BR15&gt;BS15,3,0))))</f>
        <v/>
      </c>
      <c r="BT57" t="str">
        <f>IF($B$15="Spielfrei",0,IF(BT15="","",IF(BT15=BU15,1,IF(BT15&gt;BU15,3,0))))</f>
        <v/>
      </c>
      <c r="BV57" t="str">
        <f>IF($B$15="Spielfrei",0,IF(BV15="","",IF(BV15=BW15,1,IF(BV15&gt;BW15,3,0))))</f>
        <v/>
      </c>
      <c r="BX57" t="str">
        <f>IF($B$15="Spielfrei",0,IF(BX15="","",IF(BX15=BY15,1,IF(BX15&gt;BY15,3,0))))</f>
        <v/>
      </c>
      <c r="BZ57" t="str">
        <f>IF($B$15="Spielfrei",0,IF(BZ15="","",IF(BZ15=CA15,1,IF(BZ15&gt;CA15,3,0))))</f>
        <v/>
      </c>
      <c r="CB57" t="str">
        <f>IF($B$15="Spielfrei",0,IF(CB15="","",IF(CB15=CC15,1,IF(CB15&gt;CC15,3,0))))</f>
        <v/>
      </c>
      <c r="CD57" t="str">
        <f>IF($B$15="Spielfrei",0,IF(CD15="","",IF(CD15=CE15,1,IF(CD15&gt;CE15,3,0))))</f>
        <v/>
      </c>
      <c r="CF57" t="str">
        <f>IF($B$15="Spielfrei",0,IF(CF15="","",IF(CF15=CG15,1,IF(CF15&gt;CG15,3,0))))</f>
        <v/>
      </c>
      <c r="CH57" t="str">
        <f>IF($B$15="Spielfrei",0,IF(CH15="","",IF(CH15=CI15,1,IF(CH15&gt;CI15,3,0))))</f>
        <v/>
      </c>
      <c r="CJ57" t="str">
        <f>IF($B$15="Spielfrei",0,IF(CJ15="","",IF(CJ15=CK15,1,IF(CJ15&gt;CK15,3,0))))</f>
        <v/>
      </c>
      <c r="CL57" t="str">
        <f>IF($B$15="Spielfrei",0,IF(CL15="","",IF(CL15=CM15,1,IF(CL15&gt;CM15,3,0))))</f>
        <v/>
      </c>
      <c r="CN57" t="str">
        <f>IF($B$15="Spielfrei",0,IF(CN15="","",IF(CN15=CO15,1,IF(CN15&gt;CO15,3,0))))</f>
        <v/>
      </c>
      <c r="CP57" t="str">
        <f>IF($B$15="Spielfrei",0,IF(CP15="","",IF(CP15=CQ15,1,IF(CP15&gt;CQ15,3,0))))</f>
        <v/>
      </c>
      <c r="CR57" t="str">
        <f>IF($B$15="Spielfrei",0,IF(CR15="","",IF(CR15=CS15,1,IF(CR15&gt;CS15,3,0))))</f>
        <v/>
      </c>
      <c r="CT57" t="str">
        <f>IF($B$15="Spielfrei",0,IF(CT15="","",IF(CT15=CU15,1,IF(CT15&gt;CU15,3,0))))</f>
        <v/>
      </c>
      <c r="CV57" t="str">
        <f>IF($B$15="Spielfrei",0,IF(CV15="","",IF(CV15=CW15,1,IF(CV15&gt;CW15,3,0))))</f>
        <v/>
      </c>
      <c r="CX57" t="str">
        <f>IF($B$15="Spielfrei",0,IF(CX15="","",IF(CX15=CY15,1,IF(CX15&gt;CY15,3,0))))</f>
        <v/>
      </c>
    </row>
    <row r="58" spans="1:102" x14ac:dyDescent="0.2">
      <c r="A58" s="70">
        <f t="shared" si="105"/>
        <v>24</v>
      </c>
      <c r="D58">
        <f>IF($B$16="Spielfrei",0,IF(D16="","",IF(D16=E16,1,IF(D16&gt;E16,3,0))))</f>
        <v>1</v>
      </c>
      <c r="F58" t="str">
        <f>IF($B$16="Spielfrei",0,IF(F16="","",IF(F16=G16,1,IF(F16&gt;G16,3,0))))</f>
        <v/>
      </c>
      <c r="H58" t="str">
        <f>IF($B$16="Spielfrei",0,IF(H16="","",IF(H16=I16,1,IF(H16&gt;I16,3,0))))</f>
        <v/>
      </c>
      <c r="J58" t="str">
        <f>IF($B$16="Spielfrei",0,IF(J16="","",IF(J16=K16,1,IF(J16&gt;K16,3,0))))</f>
        <v/>
      </c>
      <c r="L58" t="str">
        <f>IF($B$16="Spielfrei",0,IF(L16="","",IF(L16=M16,1,IF(L16&gt;M16,3,0))))</f>
        <v/>
      </c>
      <c r="N58" t="str">
        <f>IF($B$16="Spielfrei",0,IF(N16="","",IF(N16=O16,1,IF(N16&gt;O16,3,0))))</f>
        <v/>
      </c>
      <c r="P58" t="str">
        <f>IF($B$16="Spielfrei",0,IF(P16="","",IF(P16=Q16,1,IF(P16&gt;Q16,3,0))))</f>
        <v/>
      </c>
      <c r="R58" t="str">
        <f>IF($B$16="Spielfrei",0,IF(R16="","",IF(R16=S16,1,IF(R16&gt;S16,3,0))))</f>
        <v/>
      </c>
      <c r="T58" t="str">
        <f>IF($B$16="Spielfrei",0,IF(T16="","",IF(T16=U16,1,IF(T16&gt;U16,3,0))))</f>
        <v/>
      </c>
      <c r="V58" t="str">
        <f>IF($B$16="Spielfrei",0,IF(V16="","",IF(V16=W16,1,IF(V16&gt;W16,3,0))))</f>
        <v/>
      </c>
      <c r="X58" t="str">
        <f>IF($B$16="Spielfrei",0,IF(X16="","",IF(X16=Y16,1,IF(X16&gt;Y16,3,0))))</f>
        <v/>
      </c>
      <c r="Z58" t="str">
        <f>IF($B$16="Spielfrei",0,IF(Z16="","",IF(Z16=AA16,1,IF(Z16&gt;AA16,3,0))))</f>
        <v/>
      </c>
      <c r="AB58" t="str">
        <f>IF($B$16="Spielfrei",0,IF(AB16="","",IF(AB16=AB16,1,IF(AB16&gt;AB16,3,0))))</f>
        <v/>
      </c>
      <c r="AD58" t="str">
        <f>IF($B$16="Spielfrei",0,IF(AD16="","",IF(AD16=AE16,1,IF(AD16&gt;AE16,3,0))))</f>
        <v/>
      </c>
      <c r="AF58" t="str">
        <f>IF($B$16="Spielfrei",0,IF(AF16="","",IF(AF16=AG16,1,IF(AF16&gt;AG16,3,0))))</f>
        <v/>
      </c>
      <c r="AH58" t="str">
        <f>IF($B$16="Spielfrei",0,IF(AH16="","",IF(AH16=AI16,1,IF(AH16&gt;AI16,3,0))))</f>
        <v/>
      </c>
      <c r="AJ58" t="str">
        <f>IF($B$16="Spielfrei",0,IF(AJ16="","",IF(AJ16=AK16,1,IF(AJ16&gt;AK16,3,0))))</f>
        <v/>
      </c>
      <c r="AL58" t="str">
        <f>IF($B$16="Spielfrei",0,IF(AL16="","",IF(AL16=AM16,1,IF(AL16&gt;AM16,3,0))))</f>
        <v/>
      </c>
      <c r="AN58" t="str">
        <f>IF($B$16="Spielfrei",0,IF(AN16="","",IF(AN16=AO16,1,IF(AN16&gt;AO16,3,0))))</f>
        <v/>
      </c>
      <c r="AP58" t="str">
        <f>IF($B$16="Spielfrei",0,IF(AP16="","",IF(AP16=AQ16,1,IF(AP16&gt;AQ16,3,0))))</f>
        <v/>
      </c>
      <c r="AR58" t="str">
        <f>IF($B$16="Spielfrei",0,IF(AR16="","",IF(AR16=AS16,1,IF(AR16&gt;AS16,3,0))))</f>
        <v/>
      </c>
      <c r="AT58" t="str">
        <f>IF($B$16="Spielfrei",0,IF(AT16="","",IF(AT16=AU16,1,IF(AT16&gt;AU16,3,0))))</f>
        <v/>
      </c>
      <c r="AV58" t="str">
        <f>IF($B$16="Spielfrei",0,IF(AV16="","",IF(AV16=AW16,1,IF(AV16&gt;AW16,3,0))))</f>
        <v/>
      </c>
      <c r="AX58" t="str">
        <f>IF($B$16="Spielfrei",0,IF(AX16="","",IF(AX16=AY16,1,IF(AX16&gt;AY16,3,0))))</f>
        <v/>
      </c>
      <c r="AZ58" t="str">
        <f>IF($B$16="Spielfrei",0,IF(AZ16="","",IF(AZ16=BA16,1,IF(AZ16&gt;BA16,3,0))))</f>
        <v/>
      </c>
      <c r="BB58" t="str">
        <f t="shared" si="104"/>
        <v/>
      </c>
      <c r="BD58" t="str">
        <f>IF($B$16="Spielfrei",0,IF(BD16="","",IF(BD16=BE16,1,IF(BD16&gt;BE16,3,0))))</f>
        <v/>
      </c>
      <c r="BF58" t="str">
        <f>IF($B$16="Spielfrei",0,IF(BF16="","",IF(BF16=BG16,1,IF(BF16&gt;BG16,3,0))))</f>
        <v/>
      </c>
      <c r="BH58" t="str">
        <f>IF($B$16="Spielfrei",0,IF(BH16="","",IF(BH16=BI16,1,IF(BH16&gt;BI16,3,0))))</f>
        <v/>
      </c>
      <c r="BJ58" t="str">
        <f>IF($B$16="Spielfrei",0,IF(BJ16="","",IF(BJ16=BK16,1,IF(BJ16&gt;BK16,3,0))))</f>
        <v/>
      </c>
      <c r="BL58" t="str">
        <f>IF($B$16="Spielfrei",0,IF(BL16="","",IF(BL16=BM16,1,IF(BL16&gt;BM16,3,0))))</f>
        <v/>
      </c>
      <c r="BN58" t="str">
        <f>IF($B$16="Spielfrei",0,IF(BN16="","",IF(BN16=BO16,1,IF(BN16&gt;BO16,3,0))))</f>
        <v/>
      </c>
      <c r="BP58" t="str">
        <f>IF($B$16="Spielfrei",0,IF(BP16="","",IF(BP16=BQ16,1,IF(BP16&gt;BQ16,3,0))))</f>
        <v/>
      </c>
      <c r="BR58" t="str">
        <f>IF($B$16="Spielfrei",0,IF(BR16="","",IF(BR16=BS16,1,IF(BR16&gt;BS16,3,0))))</f>
        <v/>
      </c>
      <c r="BT58" t="str">
        <f>IF($B$16="Spielfrei",0,IF(BT16="","",IF(BT16=BU16,1,IF(BT16&gt;BU16,3,0))))</f>
        <v/>
      </c>
      <c r="BV58" t="str">
        <f>IF($B$16="Spielfrei",0,IF(BV16="","",IF(BV16=BW16,1,IF(BV16&gt;BW16,3,0))))</f>
        <v/>
      </c>
      <c r="BX58" t="str">
        <f>IF($B$16="Spielfrei",0,IF(BX16="","",IF(BX16=BY16,1,IF(BX16&gt;BY16,3,0))))</f>
        <v/>
      </c>
      <c r="BZ58" t="str">
        <f>IF($B$16="Spielfrei",0,IF(BZ16="","",IF(BZ16=CA16,1,IF(BZ16&gt;CA16,3,0))))</f>
        <v/>
      </c>
      <c r="CB58" t="str">
        <f>IF($B$16="Spielfrei",0,IF(CB16="","",IF(CB16=CC16,1,IF(CB16&gt;CC16,3,0))))</f>
        <v/>
      </c>
      <c r="CD58" t="str">
        <f>IF($B$16="Spielfrei",0,IF(CD16="","",IF(CD16=CE16,1,IF(CD16&gt;CE16,3,0))))</f>
        <v/>
      </c>
      <c r="CF58" t="str">
        <f>IF($B$16="Spielfrei",0,IF(CF16="","",IF(CF16=CG16,1,IF(CF16&gt;CG16,3,0))))</f>
        <v/>
      </c>
      <c r="CH58" t="str">
        <f>IF($B$16="Spielfrei",0,IF(CH16="","",IF(CH16=CI16,1,IF(CH16&gt;CI16,3,0))))</f>
        <v/>
      </c>
      <c r="CJ58" t="str">
        <f>IF($B$16="Spielfrei",0,IF(CJ16="","",IF(CJ16=CK16,1,IF(CJ16&gt;CK16,3,0))))</f>
        <v/>
      </c>
      <c r="CL58" t="str">
        <f>IF($B$16="Spielfrei",0,IF(CL16="","",IF(CL16=CM16,1,IF(CL16&gt;CM16,3,0))))</f>
        <v/>
      </c>
      <c r="CN58" t="str">
        <f>IF($B$16="Spielfrei",0,IF(CN16="","",IF(CN16=CO16,1,IF(CN16&gt;CO16,3,0))))</f>
        <v/>
      </c>
      <c r="CP58" t="str">
        <f>IF($B$16="Spielfrei",0,IF(CP16="","",IF(CP16=CQ16,1,IF(CP16&gt;CQ16,3,0))))</f>
        <v/>
      </c>
      <c r="CR58" t="str">
        <f>IF($B$16="Spielfrei",0,IF(CR16="","",IF(CR16=CS16,1,IF(CR16&gt;CS16,3,0))))</f>
        <v/>
      </c>
      <c r="CT58" t="str">
        <f>IF($B$16="Spielfrei",0,IF(CT16="","",IF(CT16=CU16,1,IF(CT16&gt;CU16,3,0))))</f>
        <v/>
      </c>
      <c r="CV58" t="str">
        <f>IF($B$16="Spielfrei",0,IF(CV16="","",IF(CV16=CW16,1,IF(CV16&gt;CW16,3,0))))</f>
        <v/>
      </c>
      <c r="CX58" t="str">
        <f>IF($B$16="Spielfrei",0,IF(CX16="","",IF(CX16=CY16,1,IF(CX16&gt;CY16,3,0))))</f>
        <v/>
      </c>
    </row>
    <row r="59" spans="1:102" x14ac:dyDescent="0.2">
      <c r="A59" s="70">
        <f t="shared" si="105"/>
        <v>25</v>
      </c>
      <c r="D59">
        <f>IF($B$17="Spielfrei",0,IF(D17="","",IF(D17=E17,1,IF(D17&gt;E17,3,0))))</f>
        <v>1</v>
      </c>
      <c r="F59" t="str">
        <f>IF($B$17="Spielfrei",0,IF(F17="","",IF(F17=G17,1,IF(F17&gt;G17,3,0))))</f>
        <v/>
      </c>
      <c r="H59" t="str">
        <f>IF($B$17="Spielfrei",0,IF(H17="","",IF(H17=I17,1,IF(H17&gt;I17,3,0))))</f>
        <v/>
      </c>
      <c r="J59" t="str">
        <f>IF($B$17="Spielfrei",0,IF(J17="","",IF(J17=K17,1,IF(J17&gt;K17,3,0))))</f>
        <v/>
      </c>
      <c r="L59" t="str">
        <f>IF($B$17="Spielfrei",0,IF(L17="","",IF(L17=M17,1,IF(L17&gt;M17,3,0))))</f>
        <v/>
      </c>
      <c r="N59" t="str">
        <f>IF($B$17="Spielfrei",0,IF(N17="","",IF(N17=O17,1,IF(N17&gt;O17,3,0))))</f>
        <v/>
      </c>
      <c r="P59" t="str">
        <f>IF($B$17="Spielfrei",0,IF(P17="","",IF(P17=Q17,1,IF(P17&gt;Q17,3,0))))</f>
        <v/>
      </c>
      <c r="R59" t="str">
        <f>IF($B$17="Spielfrei",0,IF(R17="","",IF(R17=S17,1,IF(R17&gt;S17,3,0))))</f>
        <v/>
      </c>
      <c r="T59" t="str">
        <f>IF($B$17="Spielfrei",0,IF(T17="","",IF(T17=U17,1,IF(T17&gt;U17,3,0))))</f>
        <v/>
      </c>
      <c r="V59" t="str">
        <f>IF($B$17="Spielfrei",0,IF(V17="","",IF(V17=W17,1,IF(V17&gt;W17,3,0))))</f>
        <v/>
      </c>
      <c r="X59" t="str">
        <f>IF($B$17="Spielfrei",0,IF(X17="","",IF(X17=Y17,1,IF(X17&gt;Y17,3,0))))</f>
        <v/>
      </c>
      <c r="Z59" t="str">
        <f>IF($B$17="Spielfrei",0,IF(Z17="","",IF(Z17=AA17,1,IF(Z17&gt;AA17,3,0))))</f>
        <v/>
      </c>
      <c r="AB59" t="str">
        <f>IF($B$17="Spielfrei",0,IF(AB17="","",IF(AB17=AB17,1,IF(AB17&gt;AB17,3,0))))</f>
        <v/>
      </c>
      <c r="AD59" t="str">
        <f>IF($B$17="Spielfrei",0,IF(AD17="","",IF(AD17=AE17,1,IF(AD17&gt;AE17,3,0))))</f>
        <v/>
      </c>
      <c r="AF59" t="str">
        <f>IF($B$17="Spielfrei",0,IF(AF17="","",IF(AF17=AG17,1,IF(AF17&gt;AG17,3,0))))</f>
        <v/>
      </c>
      <c r="AH59" t="str">
        <f>IF($B$17="Spielfrei",0,IF(AH17="","",IF(AH17=AI17,1,IF(AH17&gt;AI17,3,0))))</f>
        <v/>
      </c>
      <c r="AJ59" t="str">
        <f>IF($B$17="Spielfrei",0,IF(AJ17="","",IF(AJ17=AK17,1,IF(AJ17&gt;AK17,3,0))))</f>
        <v/>
      </c>
      <c r="AL59" t="str">
        <f>IF($B$17="Spielfrei",0,IF(AL17="","",IF(AL17=AM17,1,IF(AL17&gt;AM17,3,0))))</f>
        <v/>
      </c>
      <c r="AN59" t="str">
        <f>IF($B$17="Spielfrei",0,IF(AN17="","",IF(AN17=AO17,1,IF(AN17&gt;AO17,3,0))))</f>
        <v/>
      </c>
      <c r="AP59" t="str">
        <f>IF($B$17="Spielfrei",0,IF(AP17="","",IF(AP17=AQ17,1,IF(AP17&gt;AQ17,3,0))))</f>
        <v/>
      </c>
      <c r="AR59" t="str">
        <f>IF($B$17="Spielfrei",0,IF(AR17="","",IF(AR17=AS17,1,IF(AR17&gt;AS17,3,0))))</f>
        <v/>
      </c>
      <c r="AT59" t="str">
        <f>IF($B$17="Spielfrei",0,IF(AT17="","",IF(AT17=AU17,1,IF(AT17&gt;AU17,3,0))))</f>
        <v/>
      </c>
      <c r="AV59" t="str">
        <f>IF($B$17="Spielfrei",0,IF(AV17="","",IF(AV17=AW17,1,IF(AV17&gt;AW17,3,0))))</f>
        <v/>
      </c>
      <c r="AX59" t="str">
        <f>IF($B$17="Spielfrei",0,IF(AX17="","",IF(AX17=AY17,1,IF(AX17&gt;AY17,3,0))))</f>
        <v/>
      </c>
      <c r="AZ59" t="str">
        <f>IF($B$17="Spielfrei",0,IF(AZ17="","",IF(AZ17=BA17,1,IF(AZ17&gt;BA17,3,0))))</f>
        <v/>
      </c>
      <c r="BB59" t="str">
        <f t="shared" si="104"/>
        <v/>
      </c>
      <c r="BD59" t="str">
        <f>IF($B$17="Spielfrei",0,IF(BD17="","",IF(BD17=BE17,1,IF(BD17&gt;BE17,3,0))))</f>
        <v/>
      </c>
      <c r="BF59" t="str">
        <f>IF($B$17="Spielfrei",0,IF(BF17="","",IF(BF17=BG17,1,IF(BF17&gt;BG17,3,0))))</f>
        <v/>
      </c>
      <c r="BH59" t="str">
        <f>IF($B$17="Spielfrei",0,IF(BH17="","",IF(BH17=BI17,1,IF(BH17&gt;BI17,3,0))))</f>
        <v/>
      </c>
      <c r="BJ59" t="str">
        <f>IF($B$17="Spielfrei",0,IF(BJ17="","",IF(BJ17=BK17,1,IF(BJ17&gt;BK17,3,0))))</f>
        <v/>
      </c>
      <c r="BL59" t="str">
        <f>IF($B$17="Spielfrei",0,IF(BL17="","",IF(BL17=BM17,1,IF(BL17&gt;BM17,3,0))))</f>
        <v/>
      </c>
      <c r="BN59" t="str">
        <f>IF($B$17="Spielfrei",0,IF(BN17="","",IF(BN17=BO17,1,IF(BN17&gt;BO17,3,0))))</f>
        <v/>
      </c>
      <c r="BP59" t="str">
        <f>IF($B$17="Spielfrei",0,IF(BP17="","",IF(BP17=BQ17,1,IF(BP17&gt;BQ17,3,0))))</f>
        <v/>
      </c>
      <c r="BR59" t="str">
        <f>IF($B$17="Spielfrei",0,IF(BR17="","",IF(BR17=BS17,1,IF(BR17&gt;BS17,3,0))))</f>
        <v/>
      </c>
      <c r="BT59" t="str">
        <f>IF($B$17="Spielfrei",0,IF(BT17="","",IF(BT17=BU17,1,IF(BT17&gt;BU17,3,0))))</f>
        <v/>
      </c>
      <c r="BV59" t="str">
        <f>IF($B$17="Spielfrei",0,IF(BV17="","",IF(BV17=BW17,1,IF(BV17&gt;BW17,3,0))))</f>
        <v/>
      </c>
      <c r="BX59" t="str">
        <f>IF($B$17="Spielfrei",0,IF(BX17="","",IF(BX17=BY17,1,IF(BX17&gt;BY17,3,0))))</f>
        <v/>
      </c>
      <c r="BZ59" t="str">
        <f>IF($B$17="Spielfrei",0,IF(BZ17="","",IF(BZ17=CA17,1,IF(BZ17&gt;CA17,3,0))))</f>
        <v/>
      </c>
      <c r="CB59" t="str">
        <f>IF($B$17="Spielfrei",0,IF(CB17="","",IF(CB17=CC17,1,IF(CB17&gt;CC17,3,0))))</f>
        <v/>
      </c>
      <c r="CD59" t="str">
        <f>IF($B$17="Spielfrei",0,IF(CD17="","",IF(CD17=CE17,1,IF(CD17&gt;CE17,3,0))))</f>
        <v/>
      </c>
      <c r="CF59" t="str">
        <f>IF($B$17="Spielfrei",0,IF(CF17="","",IF(CF17=CG17,1,IF(CF17&gt;CG17,3,0))))</f>
        <v/>
      </c>
      <c r="CH59" t="str">
        <f>IF($B$17="Spielfrei",0,IF(CH17="","",IF(CH17=CI17,1,IF(CH17&gt;CI17,3,0))))</f>
        <v/>
      </c>
      <c r="CJ59" t="str">
        <f>IF($B$17="Spielfrei",0,IF(CJ17="","",IF(CJ17=CK17,1,IF(CJ17&gt;CK17,3,0))))</f>
        <v/>
      </c>
      <c r="CL59" t="str">
        <f>IF($B$17="Spielfrei",0,IF(CL17="","",IF(CL17=CM17,1,IF(CL17&gt;CM17,3,0))))</f>
        <v/>
      </c>
      <c r="CN59" t="str">
        <f>IF($B$17="Spielfrei",0,IF(CN17="","",IF(CN17=CO17,1,IF(CN17&gt;CO17,3,0))))</f>
        <v/>
      </c>
      <c r="CP59" t="str">
        <f>IF($B$17="Spielfrei",0,IF(CP17="","",IF(CP17=CQ17,1,IF(CP17&gt;CQ17,3,0))))</f>
        <v/>
      </c>
      <c r="CR59" t="str">
        <f>IF($B$17="Spielfrei",0,IF(CR17="","",IF(CR17=CS17,1,IF(CR17&gt;CS17,3,0))))</f>
        <v/>
      </c>
      <c r="CT59" t="str">
        <f>IF($B$17="Spielfrei",0,IF(CT17="","",IF(CT17=CU17,1,IF(CT17&gt;CU17,3,0))))</f>
        <v/>
      </c>
      <c r="CV59" t="str">
        <f>IF($B$17="Spielfrei",0,IF(CV17="","",IF(CV17=CW17,1,IF(CV17&gt;CW17,3,0))))</f>
        <v/>
      </c>
      <c r="CX59" t="str">
        <f>IF($B$17="Spielfrei",0,IF(CX17="","",IF(CX17=CY17,1,IF(CX17&gt;CY17,3,0))))</f>
        <v/>
      </c>
    </row>
    <row r="60" spans="1:102" x14ac:dyDescent="0.2">
      <c r="A60" s="70">
        <f t="shared" si="105"/>
        <v>26</v>
      </c>
      <c r="D60">
        <f>IF($B$18="Spielfrei",0,IF(D18="","",IF(D18=E18,1,IF(D18&gt;E18,3,0))))</f>
        <v>1</v>
      </c>
      <c r="F60" t="str">
        <f>IF($B$18="Spielfrei",0,IF(F18="","",IF(F18=G18,1,IF(F18&gt;G18,3,0))))</f>
        <v/>
      </c>
      <c r="H60" t="str">
        <f>IF($B$18="Spielfrei",0,IF(H18="","",IF(H18=I18,1,IF(H18&gt;I18,3,0))))</f>
        <v/>
      </c>
      <c r="J60" t="str">
        <f>IF($B$18="Spielfrei",0,IF(J18="","",IF(J18=K18,1,IF(J18&gt;K18,3,0))))</f>
        <v/>
      </c>
      <c r="L60" t="str">
        <f>IF($B$18="Spielfrei",0,IF(L18="","",IF(L18=M18,1,IF(L18&gt;M18,3,0))))</f>
        <v/>
      </c>
      <c r="N60" t="str">
        <f>IF($B$18="Spielfrei",0,IF(N18="","",IF(N18=O18,1,IF(N18&gt;O18,3,0))))</f>
        <v/>
      </c>
      <c r="P60" t="str">
        <f>IF($B$18="Spielfrei",0,IF(P18="","",IF(P18=Q18,1,IF(P18&gt;Q18,3,0))))</f>
        <v/>
      </c>
      <c r="R60" t="str">
        <f>IF($B$18="Spielfrei",0,IF(R18="","",IF(R18=S18,1,IF(R18&gt;S18,3,0))))</f>
        <v/>
      </c>
      <c r="T60" t="str">
        <f>IF($B$18="Spielfrei",0,IF(T18="","",IF(T18=U18,1,IF(T18&gt;U18,3,0))))</f>
        <v/>
      </c>
      <c r="V60" t="str">
        <f>IF($B$18="Spielfrei",0,IF(V18="","",IF(V18=W18,1,IF(V18&gt;W18,3,0))))</f>
        <v/>
      </c>
      <c r="X60" t="str">
        <f>IF($B$18="Spielfrei",0,IF(X18="","",IF(X18=Y18,1,IF(X18&gt;Y18,3,0))))</f>
        <v/>
      </c>
      <c r="Z60" t="str">
        <f>IF($B$18="Spielfrei",0,IF(Z18="","",IF(Z18=AA18,1,IF(Z18&gt;AA18,3,0))))</f>
        <v/>
      </c>
      <c r="AB60" t="str">
        <f>IF($B$18="Spielfrei",0,IF(AB18="","",IF(AB18=AB18,1,IF(AB18&gt;AB18,3,0))))</f>
        <v/>
      </c>
      <c r="AD60" t="str">
        <f>IF($B$18="Spielfrei",0,IF(AD18="","",IF(AD18=AE18,1,IF(AD18&gt;AE18,3,0))))</f>
        <v/>
      </c>
      <c r="AF60" t="str">
        <f>IF($B$18="Spielfrei",0,IF(AF18="","",IF(AF18=AG18,1,IF(AF18&gt;AG18,3,0))))</f>
        <v/>
      </c>
      <c r="AH60" t="str">
        <f>IF($B$18="Spielfrei",0,IF(AH18="","",IF(AH18=AI18,1,IF(AH18&gt;AI18,3,0))))</f>
        <v/>
      </c>
      <c r="AJ60" t="str">
        <f>IF($B$18="Spielfrei",0,IF(AJ18="","",IF(AJ18=AK18,1,IF(AJ18&gt;AK18,3,0))))</f>
        <v/>
      </c>
      <c r="AL60" t="str">
        <f>IF($B$18="Spielfrei",0,IF(AL18="","",IF(AL18=AM18,1,IF(AL18&gt;AM18,3,0))))</f>
        <v/>
      </c>
      <c r="AN60" t="str">
        <f>IF($B$18="Spielfrei",0,IF(AN18="","",IF(AN18=AO18,1,IF(AN18&gt;AO18,3,0))))</f>
        <v/>
      </c>
      <c r="AP60" t="str">
        <f>IF($B$18="Spielfrei",0,IF(AP18="","",IF(AP18=AQ18,1,IF(AP18&gt;AQ18,3,0))))</f>
        <v/>
      </c>
      <c r="AR60" t="str">
        <f>IF($B$18="Spielfrei",0,IF(AR18="","",IF(AR18=AS18,1,IF(AR18&gt;AS18,3,0))))</f>
        <v/>
      </c>
      <c r="AT60" t="str">
        <f>IF($B$18="Spielfrei",0,IF(AT18="","",IF(AT18=AU18,1,IF(AT18&gt;AU18,3,0))))</f>
        <v/>
      </c>
      <c r="AV60" t="str">
        <f>IF($B$18="Spielfrei",0,IF(AV18="","",IF(AV18=AW18,1,IF(AV18&gt;AW18,3,0))))</f>
        <v/>
      </c>
      <c r="AX60" t="str">
        <f>IF($B$18="Spielfrei",0,IF(AX18="","",IF(AX18=AY18,1,IF(AX18&gt;AY18,3,0))))</f>
        <v/>
      </c>
      <c r="AZ60" t="str">
        <f>IF($B$18="Spielfrei",0,IF(AZ18="","",IF(AZ18=BA18,1,IF(AZ18&gt;BA18,3,0))))</f>
        <v/>
      </c>
      <c r="BB60" t="str">
        <f t="shared" si="104"/>
        <v/>
      </c>
      <c r="BD60" t="str">
        <f>IF($B$18="Spielfrei",0,IF(BD18="","",IF(BD18=BE18,1,IF(BD18&gt;BE18,3,0))))</f>
        <v/>
      </c>
      <c r="BF60" t="str">
        <f>IF($B$18="Spielfrei",0,IF(BF18="","",IF(BF18=BG18,1,IF(BF18&gt;BG18,3,0))))</f>
        <v/>
      </c>
      <c r="BH60" t="str">
        <f>IF($B$18="Spielfrei",0,IF(BH18="","",IF(BH18=BI18,1,IF(BH18&gt;BI18,3,0))))</f>
        <v/>
      </c>
      <c r="BJ60" t="str">
        <f>IF($B$18="Spielfrei",0,IF(BJ18="","",IF(BJ18=BK18,1,IF(BJ18&gt;BK18,3,0))))</f>
        <v/>
      </c>
      <c r="BL60" t="str">
        <f>IF($B$18="Spielfrei",0,IF(BL18="","",IF(BL18=BM18,1,IF(BL18&gt;BM18,3,0))))</f>
        <v/>
      </c>
      <c r="BN60" t="str">
        <f>IF($B$18="Spielfrei",0,IF(BN18="","",IF(BN18=BO18,1,IF(BN18&gt;BO18,3,0))))</f>
        <v/>
      </c>
      <c r="BP60" t="str">
        <f>IF($B$18="Spielfrei",0,IF(BP18="","",IF(BP18=BQ18,1,IF(BP18&gt;BQ18,3,0))))</f>
        <v/>
      </c>
      <c r="BR60" t="str">
        <f>IF($B$18="Spielfrei",0,IF(BR18="","",IF(BR18=BS18,1,IF(BR18&gt;BS18,3,0))))</f>
        <v/>
      </c>
      <c r="BT60" t="str">
        <f>IF($B$18="Spielfrei",0,IF(BT18="","",IF(BT18=BU18,1,IF(BT18&gt;BU18,3,0))))</f>
        <v/>
      </c>
      <c r="BV60" t="str">
        <f>IF($B$18="Spielfrei",0,IF(BV18="","",IF(BV18=BW18,1,IF(BV18&gt;BW18,3,0))))</f>
        <v/>
      </c>
      <c r="BX60" t="str">
        <f>IF($B$18="Spielfrei",0,IF(BX18="","",IF(BX18=BY18,1,IF(BX18&gt;BY18,3,0))))</f>
        <v/>
      </c>
      <c r="BZ60" t="str">
        <f>IF($B$18="Spielfrei",0,IF(BZ18="","",IF(BZ18=CA18,1,IF(BZ18&gt;CA18,3,0))))</f>
        <v/>
      </c>
      <c r="CB60" t="str">
        <f>IF($B$18="Spielfrei",0,IF(CB18="","",IF(CB18=CC18,1,IF(CB18&gt;CC18,3,0))))</f>
        <v/>
      </c>
      <c r="CD60" t="str">
        <f>IF($B$18="Spielfrei",0,IF(CD18="","",IF(CD18=CE18,1,IF(CD18&gt;CE18,3,0))))</f>
        <v/>
      </c>
      <c r="CF60" t="str">
        <f>IF($B$18="Spielfrei",0,IF(CF18="","",IF(CF18=CG18,1,IF(CF18&gt;CG18,3,0))))</f>
        <v/>
      </c>
      <c r="CH60" t="str">
        <f>IF($B$18="Spielfrei",0,IF(CH18="","",IF(CH18=CI18,1,IF(CH18&gt;CI18,3,0))))</f>
        <v/>
      </c>
      <c r="CJ60" t="str">
        <f>IF($B$18="Spielfrei",0,IF(CJ18="","",IF(CJ18=CK18,1,IF(CJ18&gt;CK18,3,0))))</f>
        <v/>
      </c>
      <c r="CL60" t="str">
        <f>IF($B$18="Spielfrei",0,IF(CL18="","",IF(CL18=CM18,1,IF(CL18&gt;CM18,3,0))))</f>
        <v/>
      </c>
      <c r="CN60" t="str">
        <f>IF($B$18="Spielfrei",0,IF(CN18="","",IF(CN18=CO18,1,IF(CN18&gt;CO18,3,0))))</f>
        <v/>
      </c>
      <c r="CP60" t="str">
        <f>IF($B$18="Spielfrei",0,IF(CP18="","",IF(CP18=CQ18,1,IF(CP18&gt;CQ18,3,0))))</f>
        <v/>
      </c>
      <c r="CR60" t="str">
        <f>IF($B$18="Spielfrei",0,IF(CR18="","",IF(CR18=CS18,1,IF(CR18&gt;CS18,3,0))))</f>
        <v/>
      </c>
      <c r="CT60" t="str">
        <f>IF($B$18="Spielfrei",0,IF(CT18="","",IF(CT18=CU18,1,IF(CT18&gt;CU18,3,0))))</f>
        <v/>
      </c>
      <c r="CV60" t="str">
        <f>IF($B$18="Spielfrei",0,IF(CV18="","",IF(CV18=CW18,1,IF(CV18&gt;CW18,3,0))))</f>
        <v/>
      </c>
      <c r="CX60" t="str">
        <f>IF($B$18="Spielfrei",0,IF(CX18="","",IF(CX18=CY18,1,IF(CX18&gt;CY18,3,0))))</f>
        <v/>
      </c>
    </row>
    <row r="61" spans="1:102" x14ac:dyDescent="0.2">
      <c r="A61" s="70">
        <f t="shared" si="105"/>
        <v>0</v>
      </c>
      <c r="D61">
        <f>IF($B$19="Spielfrei",0,IF(D19="","",IF(D19=E19,1,IF(D19&gt;E19,3,0))))</f>
        <v>1</v>
      </c>
      <c r="F61" t="str">
        <f>IF($B$19="Spielfrei",0,IF(F19="","",IF(F19=G19,1,IF(F19&gt;G19,3,0))))</f>
        <v/>
      </c>
      <c r="H61" t="str">
        <f>IF($B$19="Spielfrei",0,IF(H19="","",IF(H19=I19,1,IF(H19&gt;I19,3,0))))</f>
        <v/>
      </c>
      <c r="J61" t="str">
        <f>IF($B$19="Spielfrei",0,IF(J19="","",IF(J19=K19,1,IF(J19&gt;K19,3,0))))</f>
        <v/>
      </c>
      <c r="L61" t="str">
        <f>IF($B$19="Spielfrei",0,IF(L19="","",IF(L19=M19,1,IF(L19&gt;M19,3,0))))</f>
        <v/>
      </c>
      <c r="N61" t="str">
        <f>IF($B$19="Spielfrei",0,IF(N19="","",IF(N19=O19,1,IF(N19&gt;O19,3,0))))</f>
        <v/>
      </c>
      <c r="P61" t="str">
        <f>IF($B$19="Spielfrei",0,IF(P19="","",IF(P19=Q19,1,IF(P19&gt;Q19,3,0))))</f>
        <v/>
      </c>
      <c r="R61" t="str">
        <f>IF($B$19="Spielfrei",0,IF(R19="","",IF(R19=S19,1,IF(R19&gt;S19,3,0))))</f>
        <v/>
      </c>
      <c r="T61" t="str">
        <f>IF($B$19="Spielfrei",0,IF(T19="","",IF(T19=U19,1,IF(T19&gt;U19,3,0))))</f>
        <v/>
      </c>
      <c r="V61" t="str">
        <f>IF($B$19="Spielfrei",0,IF(V19="","",IF(V19=W19,1,IF(V19&gt;W19,3,0))))</f>
        <v/>
      </c>
      <c r="X61" t="str">
        <f>IF($B$19="Spielfrei",0,IF(X19="","",IF(X19=Y19,1,IF(X19&gt;Y19,3,0))))</f>
        <v/>
      </c>
      <c r="Z61" t="str">
        <f>IF($B$19="Spielfrei",0,IF(Z19="","",IF(Z19=AA19,1,IF(Z19&gt;AA19,3,0))))</f>
        <v/>
      </c>
      <c r="AB61" t="str">
        <f>IF($B$19="Spielfrei",0,IF(AB19="","",IF(AB19=AB19,1,IF(AB19&gt;AB19,3,0))))</f>
        <v/>
      </c>
      <c r="AD61" t="str">
        <f>IF($B$19="Spielfrei",0,IF(AD19="","",IF(AD19=AE19,1,IF(AD19&gt;AE19,3,0))))</f>
        <v/>
      </c>
      <c r="AF61" t="str">
        <f>IF($B$19="Spielfrei",0,IF(AF19="","",IF(AF19=AG19,1,IF(AF19&gt;AG19,3,0))))</f>
        <v/>
      </c>
      <c r="AH61" t="str">
        <f>IF($B$19="Spielfrei",0,IF(AH19="","",IF(AH19=AI19,1,IF(AH19&gt;AI19,3,0))))</f>
        <v/>
      </c>
      <c r="AJ61" t="str">
        <f>IF($B$19="Spielfrei",0,IF(AJ19="","",IF(AJ19=AK19,1,IF(AJ19&gt;AK19,3,0))))</f>
        <v/>
      </c>
      <c r="AL61" t="str">
        <f>IF($B$19="Spielfrei",0,IF(AL19="","",IF(AL19=AM19,1,IF(AL19&gt;AM19,3,0))))</f>
        <v/>
      </c>
      <c r="AN61" t="str">
        <f>IF($B$19="Spielfrei",0,IF(AN19="","",IF(AN19=AO19,1,IF(AN19&gt;AO19,3,0))))</f>
        <v/>
      </c>
      <c r="AP61" t="str">
        <f>IF($B$19="Spielfrei",0,IF(AP19="","",IF(AP19=AQ19,1,IF(AP19&gt;AQ19,3,0))))</f>
        <v/>
      </c>
      <c r="AR61" t="str">
        <f>IF($B$19="Spielfrei",0,IF(AR19="","",IF(AR19=AS19,1,IF(AR19&gt;AS19,3,0))))</f>
        <v/>
      </c>
      <c r="AT61" t="str">
        <f>IF($B$19="Spielfrei",0,IF(AT19="","",IF(AT19=AU19,1,IF(AT19&gt;AU19,3,0))))</f>
        <v/>
      </c>
      <c r="AV61" t="str">
        <f>IF($B$19="Spielfrei",0,IF(AV19="","",IF(AV19=AW19,1,IF(AV19&gt;AW19,3,0))))</f>
        <v/>
      </c>
      <c r="AX61" t="str">
        <f>IF($B$19="Spielfrei",0,IF(AX19="","",IF(AX19=AY19,1,IF(AX19&gt;AY19,3,0))))</f>
        <v/>
      </c>
      <c r="AZ61" t="str">
        <f>IF($B$19="Spielfrei",0,IF(AZ19="","",IF(AZ19=BA19,1,IF(AZ19&gt;BA19,3,0))))</f>
        <v/>
      </c>
      <c r="BB61" t="str">
        <f t="shared" si="104"/>
        <v/>
      </c>
      <c r="BD61" t="str">
        <f>IF($B$19="Spielfrei",0,IF(BD19="","",IF(BD19=BE19,1,IF(BD19&gt;BE19,3,0))))</f>
        <v/>
      </c>
      <c r="BF61" t="str">
        <f>IF($B$19="Spielfrei",0,IF(BF19="","",IF(BF19=BG19,1,IF(BF19&gt;BG19,3,0))))</f>
        <v/>
      </c>
      <c r="BH61" t="str">
        <f>IF($B$19="Spielfrei",0,IF(BH19="","",IF(BH19=BI19,1,IF(BH19&gt;BI19,3,0))))</f>
        <v/>
      </c>
      <c r="BJ61" t="str">
        <f>IF($B$19="Spielfrei",0,IF(BJ19="","",IF(BJ19=BK19,1,IF(BJ19&gt;BK19,3,0))))</f>
        <v/>
      </c>
      <c r="BL61" t="str">
        <f>IF($B$19="Spielfrei",0,IF(BL19="","",IF(BL19=BM19,1,IF(BL19&gt;BM19,3,0))))</f>
        <v/>
      </c>
      <c r="BN61" t="str">
        <f>IF($B$19="Spielfrei",0,IF(BN19="","",IF(BN19=BO19,1,IF(BN19&gt;BO19,3,0))))</f>
        <v/>
      </c>
      <c r="BP61" t="str">
        <f>IF($B$19="Spielfrei",0,IF(BP19="","",IF(BP19=BQ19,1,IF(BP19&gt;BQ19,3,0))))</f>
        <v/>
      </c>
      <c r="BR61" t="str">
        <f>IF($B$19="Spielfrei",0,IF(BR19="","",IF(BR19=BS19,1,IF(BR19&gt;BS19,3,0))))</f>
        <v/>
      </c>
      <c r="BT61" t="str">
        <f>IF($B$19="Spielfrei",0,IF(BT19="","",IF(BT19=BU19,1,IF(BT19&gt;BU19,3,0))))</f>
        <v/>
      </c>
      <c r="BV61" t="str">
        <f>IF($B$19="Spielfrei",0,IF(BV19="","",IF(BV19=BW19,1,IF(BV19&gt;BW19,3,0))))</f>
        <v/>
      </c>
      <c r="BX61" t="str">
        <f>IF($B$19="Spielfrei",0,IF(BX19="","",IF(BX19=BY19,1,IF(BX19&gt;BY19,3,0))))</f>
        <v/>
      </c>
      <c r="BZ61" t="str">
        <f>IF($B$19="Spielfrei",0,IF(BZ19="","",IF(BZ19=CA19,1,IF(BZ19&gt;CA19,3,0))))</f>
        <v/>
      </c>
      <c r="CB61" t="str">
        <f>IF($B$19="Spielfrei",0,IF(CB19="","",IF(CB19=CC19,1,IF(CB19&gt;CC19,3,0))))</f>
        <v/>
      </c>
      <c r="CD61" t="str">
        <f>IF($B$19="Spielfrei",0,IF(CD19="","",IF(CD19=CE19,1,IF(CD19&gt;CE19,3,0))))</f>
        <v/>
      </c>
      <c r="CF61" t="str">
        <f>IF($B$19="Spielfrei",0,IF(CF19="","",IF(CF19=CG19,1,IF(CF19&gt;CG19,3,0))))</f>
        <v/>
      </c>
      <c r="CH61" t="str">
        <f>IF($B$19="Spielfrei",0,IF(CH19="","",IF(CH19=CI19,1,IF(CH19&gt;CI19,3,0))))</f>
        <v/>
      </c>
      <c r="CJ61" t="str">
        <f>IF($B$19="Spielfrei",0,IF(CJ19="","",IF(CJ19=CK19,1,IF(CJ19&gt;CK19,3,0))))</f>
        <v/>
      </c>
      <c r="CL61" t="str">
        <f>IF($B$19="Spielfrei",0,IF(CL19="","",IF(CL19=CM19,1,IF(CL19&gt;CM19,3,0))))</f>
        <v/>
      </c>
      <c r="CN61" t="str">
        <f>IF($B$19="Spielfrei",0,IF(CN19="","",IF(CN19=CO19,1,IF(CN19&gt;CO19,3,0))))</f>
        <v/>
      </c>
      <c r="CP61" t="str">
        <f>IF($B$19="Spielfrei",0,IF(CP19="","",IF(CP19=CQ19,1,IF(CP19&gt;CQ19,3,0))))</f>
        <v/>
      </c>
      <c r="CR61" t="str">
        <f>IF($B$19="Spielfrei",0,IF(CR19="","",IF(CR19=CS19,1,IF(CR19&gt;CS19,3,0))))</f>
        <v/>
      </c>
      <c r="CT61" t="str">
        <f>IF($B$19="Spielfrei",0,IF(CT19="","",IF(CT19=CU19,1,IF(CT19&gt;CU19,3,0))))</f>
        <v/>
      </c>
      <c r="CV61" t="str">
        <f>IF($B$19="Spielfrei",0,IF(CV19="","",IF(CV19=CW19,1,IF(CV19&gt;CW19,3,0))))</f>
        <v/>
      </c>
      <c r="CX61" t="str">
        <f>IF($B$19="Spielfrei",0,IF(CX19="","",IF(CX19=CY19,1,IF(CX19&gt;CY19,3,0))))</f>
        <v/>
      </c>
    </row>
    <row r="62" spans="1:102" x14ac:dyDescent="0.2">
      <c r="A62" s="70">
        <f t="shared" si="105"/>
        <v>0</v>
      </c>
      <c r="D62">
        <f>IF($B$20="Spielfrei",0,IF(D20="","",IF(D20=E20,1,IF(D20&gt;E20,3,0))))</f>
        <v>1</v>
      </c>
      <c r="F62" t="str">
        <f>IF($B$20="Spielfrei",0,IF(F20="","",IF(F20=G20,1,IF(F20&gt;G20,3,0))))</f>
        <v/>
      </c>
      <c r="H62" t="str">
        <f>IF($B$20="Spielfrei",0,IF(H20="","",IF(H20=I20,1,IF(H20&gt;I20,3,0))))</f>
        <v/>
      </c>
      <c r="J62" t="str">
        <f>IF($B$20="Spielfrei",0,IF(J20="","",IF(J20=K20,1,IF(J20&gt;K20,3,0))))</f>
        <v/>
      </c>
      <c r="L62" t="str">
        <f>IF($B$20="Spielfrei",0,IF(L20="","",IF(L20=M20,1,IF(L20&gt;M20,3,0))))</f>
        <v/>
      </c>
      <c r="N62" t="str">
        <f>IF($B$20="Spielfrei",0,IF(N20="","",IF(N20=O20,1,IF(N20&gt;O20,3,0))))</f>
        <v/>
      </c>
      <c r="P62" t="str">
        <f>IF($B$20="Spielfrei",0,IF(P20="","",IF(P20=Q20,1,IF(P20&gt;Q20,3,0))))</f>
        <v/>
      </c>
      <c r="R62" t="str">
        <f>IF($B$20="Spielfrei",0,IF(R20="","",IF(R20=S20,1,IF(R20&gt;S20,3,0))))</f>
        <v/>
      </c>
      <c r="T62" t="str">
        <f>IF($B$20="Spielfrei",0,IF(T20="","",IF(T20=U20,1,IF(T20&gt;U20,3,0))))</f>
        <v/>
      </c>
      <c r="V62" t="str">
        <f>IF($B$20="Spielfrei",0,IF(V20="","",IF(V20=W20,1,IF(V20&gt;W20,3,0))))</f>
        <v/>
      </c>
      <c r="X62" t="str">
        <f>IF($B$20="Spielfrei",0,IF(X20="","",IF(X20=Y20,1,IF(X20&gt;Y20,3,0))))</f>
        <v/>
      </c>
      <c r="Z62" t="str">
        <f>IF($B$20="Spielfrei",0,IF(Z20="","",IF(Z20=AA20,1,IF(Z20&gt;AA20,3,0))))</f>
        <v/>
      </c>
      <c r="AB62" t="str">
        <f>IF($B$20="Spielfrei",0,IF(AB20="","",IF(AB20=AB20,1,IF(AB20&gt;AB20,3,0))))</f>
        <v/>
      </c>
      <c r="AD62" t="str">
        <f>IF($B$20="Spielfrei",0,IF(AD20="","",IF(AD20=AE20,1,IF(AD20&gt;AE20,3,0))))</f>
        <v/>
      </c>
      <c r="AF62" t="str">
        <f>IF($B$20="Spielfrei",0,IF(AF20="","",IF(AF20=AG20,1,IF(AF20&gt;AG20,3,0))))</f>
        <v/>
      </c>
      <c r="AH62" t="str">
        <f>IF($B$20="Spielfrei",0,IF(AH20="","",IF(AH20=AI20,1,IF(AH20&gt;AI20,3,0))))</f>
        <v/>
      </c>
      <c r="AJ62" t="str">
        <f>IF($B$20="Spielfrei",0,IF(AJ20="","",IF(AJ20=AK20,1,IF(AJ20&gt;AK20,3,0))))</f>
        <v/>
      </c>
      <c r="AL62" t="str">
        <f>IF($B$20="Spielfrei",0,IF(AL20="","",IF(AL20=AM20,1,IF(AL20&gt;AM20,3,0))))</f>
        <v/>
      </c>
      <c r="AN62" t="str">
        <f>IF($B$20="Spielfrei",0,IF(AN20="","",IF(AN20=AO20,1,IF(AN20&gt;AO20,3,0))))</f>
        <v/>
      </c>
      <c r="AP62" t="str">
        <f>IF($B$20="Spielfrei",0,IF(AP20="","",IF(AP20=AQ20,1,IF(AP20&gt;AQ20,3,0))))</f>
        <v/>
      </c>
      <c r="AR62" t="str">
        <f>IF($B$20="Spielfrei",0,IF(AR20="","",IF(AR20=AS20,1,IF(AR20&gt;AS20,3,0))))</f>
        <v/>
      </c>
      <c r="AT62" t="str">
        <f>IF($B$20="Spielfrei",0,IF(AT20="","",IF(AT20=AU20,1,IF(AT20&gt;AU20,3,0))))</f>
        <v/>
      </c>
      <c r="AV62" t="str">
        <f>IF($B$20="Spielfrei",0,IF(AV20="","",IF(AV20=AW20,1,IF(AV20&gt;AW20,3,0))))</f>
        <v/>
      </c>
      <c r="AX62" t="str">
        <f>IF($B$20="Spielfrei",0,IF(AX20="","",IF(AX20=AY20,1,IF(AX20&gt;AY20,3,0))))</f>
        <v/>
      </c>
      <c r="AZ62" t="str">
        <f>IF($B$20="Spielfrei",0,IF(AZ20="","",IF(AZ20=BA20,1,IF(AZ20&gt;BA20,3,0))))</f>
        <v/>
      </c>
      <c r="BB62" t="str">
        <f t="shared" si="104"/>
        <v/>
      </c>
      <c r="BD62" t="str">
        <f>IF($B$20="Spielfrei",0,IF(BD20="","",IF(BD20=BE20,1,IF(BD20&gt;BE20,3,0))))</f>
        <v/>
      </c>
      <c r="BF62" t="str">
        <f>IF($B$20="Spielfrei",0,IF(BF20="","",IF(BF20=BG20,1,IF(BF20&gt;BG20,3,0))))</f>
        <v/>
      </c>
      <c r="BH62" t="str">
        <f>IF($B$20="Spielfrei",0,IF(BH20="","",IF(BH20=BI20,1,IF(BH20&gt;BI20,3,0))))</f>
        <v/>
      </c>
      <c r="BJ62" t="str">
        <f>IF($B$20="Spielfrei",0,IF(BJ20="","",IF(BJ20=BK20,1,IF(BJ20&gt;BK20,3,0))))</f>
        <v/>
      </c>
      <c r="BL62" t="str">
        <f>IF($B$20="Spielfrei",0,IF(BL20="","",IF(BL20=BM20,1,IF(BL20&gt;BM20,3,0))))</f>
        <v/>
      </c>
      <c r="BN62" t="str">
        <f>IF($B$20="Spielfrei",0,IF(BN20="","",IF(BN20=BO20,1,IF(BN20&gt;BO20,3,0))))</f>
        <v/>
      </c>
      <c r="BP62" t="str">
        <f>IF($B$20="Spielfrei",0,IF(BP20="","",IF(BP20=BQ20,1,IF(BP20&gt;BQ20,3,0))))</f>
        <v/>
      </c>
      <c r="BR62" t="str">
        <f>IF($B$20="Spielfrei",0,IF(BR20="","",IF(BR20=BS20,1,IF(BR20&gt;BS20,3,0))))</f>
        <v/>
      </c>
      <c r="BT62" t="str">
        <f>IF($B$20="Spielfrei",0,IF(BT20="","",IF(BT20=BU20,1,IF(BT20&gt;BU20,3,0))))</f>
        <v/>
      </c>
      <c r="BV62" t="str">
        <f>IF($B$20="Spielfrei",0,IF(BV20="","",IF(BV20=BW20,1,IF(BV20&gt;BW20,3,0))))</f>
        <v/>
      </c>
      <c r="BX62" t="str">
        <f>IF($B$20="Spielfrei",0,IF(BX20="","",IF(BX20=BY20,1,IF(BX20&gt;BY20,3,0))))</f>
        <v/>
      </c>
      <c r="BZ62" t="str">
        <f>IF($B$20="Spielfrei",0,IF(BZ20="","",IF(BZ20=CA20,1,IF(BZ20&gt;CA20,3,0))))</f>
        <v/>
      </c>
      <c r="CB62" t="str">
        <f>IF($B$20="Spielfrei",0,IF(CB20="","",IF(CB20=CC20,1,IF(CB20&gt;CC20,3,0))))</f>
        <v/>
      </c>
      <c r="CD62" t="str">
        <f>IF($B$20="Spielfrei",0,IF(CD20="","",IF(CD20=CE20,1,IF(CD20&gt;CE20,3,0))))</f>
        <v/>
      </c>
      <c r="CF62" t="str">
        <f>IF($B$20="Spielfrei",0,IF(CF20="","",IF(CF20=CG20,1,IF(CF20&gt;CG20,3,0))))</f>
        <v/>
      </c>
      <c r="CH62" t="str">
        <f>IF($B$20="Spielfrei",0,IF(CH20="","",IF(CH20=CI20,1,IF(CH20&gt;CI20,3,0))))</f>
        <v/>
      </c>
      <c r="CJ62" t="str">
        <f>IF($B$20="Spielfrei",0,IF(CJ20="","",IF(CJ20=CK20,1,IF(CJ20&gt;CK20,3,0))))</f>
        <v/>
      </c>
      <c r="CL62" t="str">
        <f>IF($B$20="Spielfrei",0,IF(CL20="","",IF(CL20=CM20,1,IF(CL20&gt;CM20,3,0))))</f>
        <v/>
      </c>
      <c r="CN62" t="str">
        <f>IF($B$20="Spielfrei",0,IF(CN20="","",IF(CN20=CO20,1,IF(CN20&gt;CO20,3,0))))</f>
        <v/>
      </c>
      <c r="CP62" t="str">
        <f>IF($B$20="Spielfrei",0,IF(CP20="","",IF(CP20=CQ20,1,IF(CP20&gt;CQ20,3,0))))</f>
        <v/>
      </c>
      <c r="CR62" t="str">
        <f>IF($B$20="Spielfrei",0,IF(CR20="","",IF(CR20=CS20,1,IF(CR20&gt;CS20,3,0))))</f>
        <v/>
      </c>
      <c r="CT62" t="str">
        <f>IF($B$20="Spielfrei",0,IF(CT20="","",IF(CT20=CU20,1,IF(CT20&gt;CU20,3,0))))</f>
        <v/>
      </c>
      <c r="CV62" t="str">
        <f>IF($B$20="Spielfrei",0,IF(CV20="","",IF(CV20=CW20,1,IF(CV20&gt;CW20,3,0))))</f>
        <v/>
      </c>
      <c r="CX62" t="str">
        <f>IF($B$20="Spielfrei",0,IF(CX20="","",IF(CX20=CY20,1,IF(CX20&gt;CY20,3,0))))</f>
        <v/>
      </c>
    </row>
    <row r="63" spans="1:102" x14ac:dyDescent="0.2">
      <c r="A63" s="70" t="s">
        <v>57</v>
      </c>
      <c r="D63">
        <f>SUM(D48:D62)</f>
        <v>15</v>
      </c>
      <c r="F63">
        <f>SUM(F48:F62)</f>
        <v>0</v>
      </c>
      <c r="H63">
        <f>SUM(H48:H62)</f>
        <v>0</v>
      </c>
      <c r="J63">
        <f>SUM(J48:J62)</f>
        <v>0</v>
      </c>
      <c r="L63">
        <f>SUM(L48:L62)</f>
        <v>0</v>
      </c>
      <c r="N63">
        <f>SUM(N48:N62)</f>
        <v>0</v>
      </c>
      <c r="P63">
        <f>SUM(P48:P62)</f>
        <v>0</v>
      </c>
      <c r="R63">
        <f>SUM(R48:R62)</f>
        <v>0</v>
      </c>
      <c r="T63">
        <f>SUM(T48:T62)</f>
        <v>0</v>
      </c>
      <c r="V63">
        <f>SUM(V48:V62)</f>
        <v>0</v>
      </c>
      <c r="X63">
        <f>SUM(X48:X62)</f>
        <v>0</v>
      </c>
      <c r="Z63">
        <f>SUM(Z48:Z62)</f>
        <v>0</v>
      </c>
      <c r="AB63">
        <f>SUM(AB48:AB62)</f>
        <v>0</v>
      </c>
      <c r="AD63">
        <f>SUM(AD48:AD62)</f>
        <v>0</v>
      </c>
      <c r="AF63">
        <f>SUM(AF48:AF62)</f>
        <v>0</v>
      </c>
      <c r="AH63">
        <f>SUM(AH48:AH62)</f>
        <v>0</v>
      </c>
      <c r="AJ63">
        <f>SUM(AJ48:AJ62)</f>
        <v>0</v>
      </c>
      <c r="AL63">
        <f>SUM(AL48:AL62)</f>
        <v>0</v>
      </c>
      <c r="AN63">
        <f>SUM(AN48:AN62)</f>
        <v>0</v>
      </c>
      <c r="AP63">
        <f>SUM(AP48:AP62)</f>
        <v>0</v>
      </c>
      <c r="AR63">
        <f>SUM(AR48:AR62)</f>
        <v>0</v>
      </c>
      <c r="AT63">
        <f>SUM(AT48:AT62)</f>
        <v>0</v>
      </c>
      <c r="AV63">
        <f>SUM(AV48:AV62)</f>
        <v>0</v>
      </c>
      <c r="AX63">
        <f>SUM(AX48:AX62)</f>
        <v>0</v>
      </c>
      <c r="AZ63">
        <f>SUM(AZ48:AZ62)</f>
        <v>0</v>
      </c>
      <c r="BB63">
        <f>SUM(BB48:BB62)</f>
        <v>0</v>
      </c>
      <c r="BD63">
        <f>SUM(BD48:BD62)</f>
        <v>0</v>
      </c>
      <c r="BF63">
        <f>SUM(BF48:BF62)</f>
        <v>0</v>
      </c>
      <c r="BH63">
        <f>SUM(BH48:BH62)</f>
        <v>0</v>
      </c>
      <c r="BJ63">
        <f>SUM(BJ48:BJ62)</f>
        <v>0</v>
      </c>
      <c r="BL63">
        <f>SUM(BL48:BL62)</f>
        <v>0</v>
      </c>
      <c r="BN63">
        <f>SUM(BN48:BN62)</f>
        <v>0</v>
      </c>
      <c r="BP63">
        <f>SUM(BP48:BP62)</f>
        <v>0</v>
      </c>
      <c r="BR63">
        <f>SUM(BR48:BR62)</f>
        <v>0</v>
      </c>
      <c r="BT63">
        <f>SUM(BT48:BT62)</f>
        <v>0</v>
      </c>
      <c r="BV63">
        <f>SUM(BV48:BV62)</f>
        <v>0</v>
      </c>
      <c r="BX63">
        <f>SUM(BX48:BX62)</f>
        <v>0</v>
      </c>
      <c r="BZ63">
        <f>SUM(BZ48:BZ62)</f>
        <v>0</v>
      </c>
      <c r="CB63">
        <f>SUM(CB48:CB62)</f>
        <v>0</v>
      </c>
      <c r="CD63">
        <f>SUM(CD48:CD62)</f>
        <v>0</v>
      </c>
      <c r="CF63">
        <f>SUM(CF48:CF62)</f>
        <v>0</v>
      </c>
      <c r="CH63">
        <f>SUM(CH48:CH62)</f>
        <v>0</v>
      </c>
      <c r="CJ63">
        <f>SUM(CJ48:CJ62)</f>
        <v>0</v>
      </c>
      <c r="CL63">
        <f>SUM(CL48:CL62)</f>
        <v>0</v>
      </c>
      <c r="CN63">
        <f>SUM(CN48:CN62)</f>
        <v>0</v>
      </c>
      <c r="CP63">
        <f>SUM(CP48:CP62)</f>
        <v>0</v>
      </c>
      <c r="CR63">
        <f>SUM(CR48:CR62)</f>
        <v>0</v>
      </c>
      <c r="CT63">
        <f>SUM(CT48:CT62)</f>
        <v>0</v>
      </c>
      <c r="CV63">
        <f>SUM(CV48:CV62)</f>
        <v>0</v>
      </c>
      <c r="CX63">
        <f>SUM(CX48:CX62)</f>
        <v>0</v>
      </c>
    </row>
  </sheetData>
  <mergeCells count="150">
    <mergeCell ref="CV2:CW2"/>
    <mergeCell ref="CV3:CW3"/>
    <mergeCell ref="CX2:CY2"/>
    <mergeCell ref="CX3:CY3"/>
    <mergeCell ref="CP2:CQ2"/>
    <mergeCell ref="CP3:CQ3"/>
    <mergeCell ref="CR2:CS2"/>
    <mergeCell ref="CR3:CS3"/>
    <mergeCell ref="CT2:CU2"/>
    <mergeCell ref="CT3:CU3"/>
    <mergeCell ref="CF2:CG2"/>
    <mergeCell ref="CF3:CG3"/>
    <mergeCell ref="CH2:CI2"/>
    <mergeCell ref="CH3:CI3"/>
    <mergeCell ref="CJ2:CK2"/>
    <mergeCell ref="CJ3:CK3"/>
    <mergeCell ref="CL2:CM2"/>
    <mergeCell ref="CL3:CM3"/>
    <mergeCell ref="CN2:CO2"/>
    <mergeCell ref="CN3:CO3"/>
    <mergeCell ref="BV2:BW2"/>
    <mergeCell ref="BV3:BW3"/>
    <mergeCell ref="BX2:BY2"/>
    <mergeCell ref="BX3:BY3"/>
    <mergeCell ref="BZ2:CA2"/>
    <mergeCell ref="BZ3:CA3"/>
    <mergeCell ref="CB2:CC2"/>
    <mergeCell ref="CB3:CC3"/>
    <mergeCell ref="CD2:CE2"/>
    <mergeCell ref="CD3:CE3"/>
    <mergeCell ref="BL2:BM2"/>
    <mergeCell ref="BL3:BM3"/>
    <mergeCell ref="BN2:BO2"/>
    <mergeCell ref="BN3:BO3"/>
    <mergeCell ref="BP2:BQ2"/>
    <mergeCell ref="BP3:BQ3"/>
    <mergeCell ref="BR2:BS2"/>
    <mergeCell ref="BR3:BS3"/>
    <mergeCell ref="BT2:BU2"/>
    <mergeCell ref="BT3:BU3"/>
    <mergeCell ref="BB2:BC2"/>
    <mergeCell ref="BB3:BC3"/>
    <mergeCell ref="BD2:BE2"/>
    <mergeCell ref="BD3:BE3"/>
    <mergeCell ref="BF2:BG2"/>
    <mergeCell ref="BF3:BG3"/>
    <mergeCell ref="BH2:BI2"/>
    <mergeCell ref="BH3:BI3"/>
    <mergeCell ref="BJ2:BK2"/>
    <mergeCell ref="BJ3:BK3"/>
    <mergeCell ref="AR2:AS2"/>
    <mergeCell ref="AR3:AS3"/>
    <mergeCell ref="AT2:AU2"/>
    <mergeCell ref="AT3:AU3"/>
    <mergeCell ref="AV2:AW2"/>
    <mergeCell ref="AV3:AW3"/>
    <mergeCell ref="AX2:AY2"/>
    <mergeCell ref="AX3:AY3"/>
    <mergeCell ref="AZ2:BA2"/>
    <mergeCell ref="AZ3:BA3"/>
    <mergeCell ref="AH2:AI2"/>
    <mergeCell ref="AH3:AI3"/>
    <mergeCell ref="AJ2:AK2"/>
    <mergeCell ref="AJ3:AK3"/>
    <mergeCell ref="AL2:AM2"/>
    <mergeCell ref="AL3:AM3"/>
    <mergeCell ref="AN2:AO2"/>
    <mergeCell ref="AN3:AO3"/>
    <mergeCell ref="AP2:AQ2"/>
    <mergeCell ref="AP3:AQ3"/>
    <mergeCell ref="X2:Y2"/>
    <mergeCell ref="X3:Y3"/>
    <mergeCell ref="Z2:AA2"/>
    <mergeCell ref="Z3:AA3"/>
    <mergeCell ref="AB2:AC2"/>
    <mergeCell ref="AB3:AC3"/>
    <mergeCell ref="AD2:AE2"/>
    <mergeCell ref="AD3:AE3"/>
    <mergeCell ref="AF2:AG2"/>
    <mergeCell ref="AF3:AG3"/>
    <mergeCell ref="N2:O2"/>
    <mergeCell ref="N3:O3"/>
    <mergeCell ref="P2:Q2"/>
    <mergeCell ref="P3:Q3"/>
    <mergeCell ref="R2:S2"/>
    <mergeCell ref="R3:S3"/>
    <mergeCell ref="T2:U2"/>
    <mergeCell ref="T3:U3"/>
    <mergeCell ref="V2:W2"/>
    <mergeCell ref="V3:W3"/>
    <mergeCell ref="F2:G2"/>
    <mergeCell ref="F3:G3"/>
    <mergeCell ref="D2:E2"/>
    <mergeCell ref="D3:E3"/>
    <mergeCell ref="H2:I2"/>
    <mergeCell ref="H3:I3"/>
    <mergeCell ref="J2:K2"/>
    <mergeCell ref="J3:K3"/>
    <mergeCell ref="L2:M2"/>
    <mergeCell ref="L3:M3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H4:AI4"/>
    <mergeCell ref="AJ4:AK4"/>
    <mergeCell ref="AL4:AM4"/>
    <mergeCell ref="AN4:AO4"/>
    <mergeCell ref="AP4:AQ4"/>
    <mergeCell ref="X4:Y4"/>
    <mergeCell ref="Z4:AA4"/>
    <mergeCell ref="AB4:AC4"/>
    <mergeCell ref="AD4:AE4"/>
    <mergeCell ref="AF4:AG4"/>
    <mergeCell ref="BB4:BC4"/>
    <mergeCell ref="BD4:BE4"/>
    <mergeCell ref="BF4:BG4"/>
    <mergeCell ref="BH4:BI4"/>
    <mergeCell ref="BJ4:BK4"/>
    <mergeCell ref="AR4:AS4"/>
    <mergeCell ref="AT4:AU4"/>
    <mergeCell ref="AV4:AW4"/>
    <mergeCell ref="AX4:AY4"/>
    <mergeCell ref="AZ4:BA4"/>
    <mergeCell ref="BV4:BW4"/>
    <mergeCell ref="BX4:BY4"/>
    <mergeCell ref="BZ4:CA4"/>
    <mergeCell ref="CB4:CC4"/>
    <mergeCell ref="CD4:CE4"/>
    <mergeCell ref="BL4:BM4"/>
    <mergeCell ref="BN4:BO4"/>
    <mergeCell ref="BP4:BQ4"/>
    <mergeCell ref="BR4:BS4"/>
    <mergeCell ref="BT4:BU4"/>
    <mergeCell ref="CP4:CQ4"/>
    <mergeCell ref="CR4:CS4"/>
    <mergeCell ref="CT4:CU4"/>
    <mergeCell ref="CV4:CW4"/>
    <mergeCell ref="CX4:CY4"/>
    <mergeCell ref="CF4:CG4"/>
    <mergeCell ref="CH4:CI4"/>
    <mergeCell ref="CJ4:CK4"/>
    <mergeCell ref="CL4:CM4"/>
    <mergeCell ref="CN4:CO4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57</vt:i4>
      </vt:variant>
    </vt:vector>
  </HeadingPairs>
  <TitlesOfParts>
    <vt:vector size="59" baseType="lpstr">
      <vt:lpstr>Ein Tippschein</vt:lpstr>
      <vt:lpstr>Mehrere Tippscheine</vt:lpstr>
      <vt:lpstr>_asp1</vt:lpstr>
      <vt:lpstr>_asp10</vt:lpstr>
      <vt:lpstr>_asp11</vt:lpstr>
      <vt:lpstr>_asp12</vt:lpstr>
      <vt:lpstr>_asp13</vt:lpstr>
      <vt:lpstr>_asp14</vt:lpstr>
      <vt:lpstr>_asp15</vt:lpstr>
      <vt:lpstr>_asp2</vt:lpstr>
      <vt:lpstr>_asp3</vt:lpstr>
      <vt:lpstr>_asp4</vt:lpstr>
      <vt:lpstr>_asp5</vt:lpstr>
      <vt:lpstr>_asp6</vt:lpstr>
      <vt:lpstr>_asp7</vt:lpstr>
      <vt:lpstr>_asp8</vt:lpstr>
      <vt:lpstr>_asp9</vt:lpstr>
      <vt:lpstr>_gsp1</vt:lpstr>
      <vt:lpstr>_gsp10</vt:lpstr>
      <vt:lpstr>_gsp11</vt:lpstr>
      <vt:lpstr>_gsp12</vt:lpstr>
      <vt:lpstr>_gsp13</vt:lpstr>
      <vt:lpstr>_gsp14</vt:lpstr>
      <vt:lpstr>_gsp15</vt:lpstr>
      <vt:lpstr>_gsp2</vt:lpstr>
      <vt:lpstr>_gsp3</vt:lpstr>
      <vt:lpstr>_gsp4</vt:lpstr>
      <vt:lpstr>_gsp5</vt:lpstr>
      <vt:lpstr>_gsp6</vt:lpstr>
      <vt:lpstr>_gsp7</vt:lpstr>
      <vt:lpstr>_gsp8</vt:lpstr>
      <vt:lpstr>_gsp9</vt:lpstr>
      <vt:lpstr>_svu01</vt:lpstr>
      <vt:lpstr>_svu02</vt:lpstr>
      <vt:lpstr>_svu03</vt:lpstr>
      <vt:lpstr>_svu04</vt:lpstr>
      <vt:lpstr>_svu05</vt:lpstr>
      <vt:lpstr>_svu06</vt:lpstr>
      <vt:lpstr>_svu07</vt:lpstr>
      <vt:lpstr>_svu08</vt:lpstr>
      <vt:lpstr>_svu09</vt:lpstr>
      <vt:lpstr>_svu10</vt:lpstr>
      <vt:lpstr>_svu11</vt:lpstr>
      <vt:lpstr>_svu12</vt:lpstr>
      <vt:lpstr>_svu13</vt:lpstr>
      <vt:lpstr>'Ein Tippschein'!Druckbereich</vt:lpstr>
      <vt:lpstr>eT</vt:lpstr>
      <vt:lpstr>gT</vt:lpstr>
      <vt:lpstr>gTA</vt:lpstr>
      <vt:lpstr>gTG</vt:lpstr>
      <vt:lpstr>gTV</vt:lpstr>
      <vt:lpstr>punkte</vt:lpstr>
      <vt:lpstr>punkte_punkte</vt:lpstr>
      <vt:lpstr>rang</vt:lpstr>
      <vt:lpstr>rang_punkte</vt:lpstr>
      <vt:lpstr>rTV</vt:lpstr>
      <vt:lpstr>SeT</vt:lpstr>
      <vt:lpstr>SgT</vt:lpstr>
      <vt:lpstr>SVU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siwa</dc:creator>
  <cp:lastModifiedBy>Walter Kehrer</cp:lastModifiedBy>
  <cp:lastPrinted>2025-11-17T19:17:04Z</cp:lastPrinted>
  <dcterms:created xsi:type="dcterms:W3CDTF">2009-03-20T14:10:23Z</dcterms:created>
  <dcterms:modified xsi:type="dcterms:W3CDTF">2026-02-04T14:36:02Z</dcterms:modified>
</cp:coreProperties>
</file>